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55" i="1" l="1"/>
  <c r="J31" i="1" l="1"/>
  <c r="K55" i="1" l="1"/>
  <c r="J55" i="1"/>
  <c r="K48" i="1" l="1"/>
  <c r="J48" i="1"/>
  <c r="I48" i="1"/>
  <c r="K31" i="1" l="1"/>
  <c r="J54" i="1" l="1"/>
  <c r="J44" i="1" s="1"/>
  <c r="K50" i="1" l="1"/>
  <c r="J50" i="1"/>
  <c r="I50" i="1"/>
  <c r="K17" i="1" l="1"/>
  <c r="K22" i="1"/>
  <c r="K23" i="1"/>
  <c r="J22" i="1"/>
  <c r="J23" i="1"/>
  <c r="I22" i="1"/>
  <c r="I23" i="1"/>
  <c r="I54" i="1" l="1"/>
  <c r="K41" i="1" l="1"/>
  <c r="K40" i="1"/>
  <c r="J41" i="1"/>
  <c r="J40" i="1"/>
  <c r="I41" i="1"/>
  <c r="I40" i="1"/>
  <c r="K54" i="1"/>
  <c r="K44" i="1" s="1"/>
  <c r="J14" i="1"/>
  <c r="I32" i="1"/>
  <c r="K52" i="1"/>
  <c r="J52" i="1"/>
  <c r="I52" i="1"/>
  <c r="K45" i="1"/>
  <c r="J45" i="1"/>
  <c r="J43" i="1" s="1"/>
  <c r="I45" i="1"/>
  <c r="K38" i="1"/>
  <c r="K37" i="1" s="1"/>
  <c r="J38" i="1"/>
  <c r="J37" i="1" s="1"/>
  <c r="I38" i="1"/>
  <c r="I37" i="1" s="1"/>
  <c r="K35" i="1"/>
  <c r="K34" i="1" s="1"/>
  <c r="J35" i="1"/>
  <c r="J34" i="1" s="1"/>
  <c r="I35" i="1"/>
  <c r="I34" i="1"/>
  <c r="K32" i="1"/>
  <c r="J32" i="1"/>
  <c r="K30" i="1"/>
  <c r="J30" i="1"/>
  <c r="I30" i="1"/>
  <c r="K27" i="1"/>
  <c r="K26" i="1" s="1"/>
  <c r="J27" i="1"/>
  <c r="J26" i="1" s="1"/>
  <c r="I27" i="1"/>
  <c r="I26" i="1" s="1"/>
  <c r="J17" i="1"/>
  <c r="I17" i="1"/>
  <c r="K14" i="1"/>
  <c r="I14" i="1"/>
  <c r="K13" i="1"/>
  <c r="K12" i="1" s="1"/>
  <c r="J13" i="1"/>
  <c r="J12" i="1" s="1"/>
  <c r="I13" i="1"/>
  <c r="I12" i="1" s="1"/>
  <c r="K11" i="1" l="1"/>
  <c r="K47" i="1"/>
  <c r="K43" i="1" s="1"/>
  <c r="I29" i="1"/>
  <c r="I25" i="1" s="1"/>
  <c r="J47" i="1"/>
  <c r="I47" i="1"/>
  <c r="I44" i="1" s="1"/>
  <c r="I43" i="1" s="1"/>
  <c r="I74" i="1" s="1"/>
  <c r="K29" i="1"/>
  <c r="J29" i="1"/>
  <c r="J25" i="1" s="1"/>
  <c r="J11" i="1" l="1"/>
  <c r="J74" i="1" s="1"/>
  <c r="K74" i="1"/>
  <c r="I11" i="1"/>
  <c r="K25" i="1"/>
</calcChain>
</file>

<file path=xl/sharedStrings.xml><?xml version="1.0" encoding="utf-8"?>
<sst xmlns="http://schemas.openxmlformats.org/spreadsheetml/2006/main" count="459" uniqueCount="143">
  <si>
    <t>Приложение № 4</t>
  </si>
  <si>
    <t>Код бюджетной классификации</t>
  </si>
  <si>
    <t>Наименование  доходов</t>
  </si>
  <si>
    <t>сумма  тыс.руб.</t>
  </si>
  <si>
    <t>00</t>
  </si>
  <si>
    <t>00000</t>
  </si>
  <si>
    <t>0000</t>
  </si>
  <si>
    <t>000</t>
  </si>
  <si>
    <t>НАЛОГОВЫЕ И НЕНАЛОГОВЫЕ ДОХОДЫ</t>
  </si>
  <si>
    <t>01</t>
  </si>
  <si>
    <t>Налоги на прибыль, доходы.</t>
  </si>
  <si>
    <t>02000</t>
  </si>
  <si>
    <t>110</t>
  </si>
  <si>
    <t>Налог на доходы физических лиц</t>
  </si>
  <si>
    <t>182</t>
  </si>
  <si>
    <t>1</t>
  </si>
  <si>
    <t>02010</t>
  </si>
  <si>
    <t>02030</t>
  </si>
  <si>
    <t>03</t>
  </si>
  <si>
    <t>Акцизы по подакцизным товаром (продукции), производимым на территории Российской Федерации</t>
  </si>
  <si>
    <t>02230</t>
  </si>
  <si>
    <t>Доходы от уплаты акцизов на дизельное топливо, зачисляе мые в консолидированные бюджеты субъектов Российской Федерации</t>
  </si>
  <si>
    <t>02240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</si>
  <si>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</si>
  <si>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02250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</si>
  <si>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</si>
  <si>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02260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</si>
  <si>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</si>
  <si>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06</t>
  </si>
  <si>
    <t>НАЛОГИ НА ИМУЩЕСТВО</t>
  </si>
  <si>
    <t>01000</t>
  </si>
  <si>
    <t>Налог на имущество физических лиц</t>
  </si>
  <si>
    <t>01030</t>
  </si>
  <si>
    <t>10</t>
  </si>
  <si>
    <t>06000</t>
  </si>
  <si>
    <t>Земельный налог</t>
  </si>
  <si>
    <t xml:space="preserve">Земельный налог взимаемый по ставкам установленным в соответствии с подпунктом 1 пункта 1 статьи 394 Налогового кодекса РФ </t>
  </si>
  <si>
    <t>Земельный налог, взимаемый по ставкам, установленным в соответствии с подпунктом 2 пункта 1ст. 394 НК РФ и применяемым к  объектам налогообложения, расположенным в границах поселений</t>
  </si>
  <si>
    <t>825</t>
  </si>
  <si>
    <t>08</t>
  </si>
  <si>
    <t xml:space="preserve">ГОСУДАРСТВЕННАЯ ПОШЛИНА                    </t>
  </si>
  <si>
    <t>04000</t>
  </si>
  <si>
    <t>Государственная пошлина за совершение   нотариальных действий (за исключением действий, совершаемых                                консульскими   учреждениями Российской Федерации)</t>
  </si>
  <si>
    <t>04020</t>
  </si>
  <si>
    <t>Государственная пошлина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действий) (налог)</t>
  </si>
  <si>
    <t>05000</t>
  </si>
  <si>
    <t xml:space="preserve">Доходы,  получаемые в виде арендной  либо иной платы за передачу в возмездное пользование государственного и муниципального </t>
  </si>
  <si>
    <t>11</t>
  </si>
  <si>
    <t>05030</t>
  </si>
  <si>
    <t>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</si>
  <si>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</si>
  <si>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05035</t>
  </si>
  <si>
    <t>Безвозмездное  поступление</t>
  </si>
  <si>
    <t>02</t>
  </si>
  <si>
    <t>Безвозмездное  поступления от других бюджетов бюджетной системы РФ</t>
  </si>
  <si>
    <t>Дотации на выравнивание  бюджетной обеспеченности</t>
  </si>
  <si>
    <t>7514</t>
  </si>
  <si>
    <t>Иные  межбюджетные трансферты</t>
  </si>
  <si>
    <t>04999</t>
  </si>
  <si>
    <t>Прочие межбюджетные, трансферты, передаваемые бюджетам</t>
  </si>
  <si>
    <t>2</t>
  </si>
  <si>
    <t>151</t>
  </si>
  <si>
    <t>Итого доходов</t>
  </si>
  <si>
    <t>140</t>
  </si>
  <si>
    <t>06030</t>
  </si>
  <si>
    <t>06040</t>
  </si>
  <si>
    <t>8302</t>
  </si>
  <si>
    <t>1000</t>
  </si>
  <si>
    <t>Налог на имущество физических лиц  взимаемый по ставкам. применяемым к объектам налогообложения, расположенным в границах поселений. ((сумма платежа (перерасчеты, недоимка и задолженность по соответствующему платежу, в том числе по отмененному))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</si>
  <si>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</si>
  <si>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</si>
  <si>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</si>
  <si>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первичного воинского учета на территориях , где отсутствуют военные  комиссариаты</t>
  </si>
  <si>
    <t>8105</t>
  </si>
  <si>
    <t>Прочие межбюджетные трансферты передаваемые бюджетам  сельских поселений на организацию общественных работ в поселениях в рамках программы "Поддержка муниципальных проектов и мероприятий по благоустройству территорий Ужурского района" муниципальной программы "Обеспечение безопасности жизнедеятельности по Ужурскому району"</t>
  </si>
  <si>
    <t>810</t>
  </si>
  <si>
    <t>4490</t>
  </si>
  <si>
    <t>16</t>
  </si>
  <si>
    <t>Штрафы, санкции, возмещение ущерба</t>
  </si>
  <si>
    <t>Прочие межбюджетные трансферты передаваемые бюджетам сельских поселений на софинансирование субсидий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программы и прочие мероприятия" муниципальной программы "Развитие культуры района"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</si>
  <si>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сумма платеж (перерасчеты, недоимка и задолженность по соответствующему платежу, в том числе по отмененному)</t>
  </si>
  <si>
    <t>15001</t>
  </si>
  <si>
    <t>35118</t>
  </si>
  <si>
    <t>Субвенции бюджетным  поселений на осуществление первичного воинского учета на территориях , где отсутствуют военные  комиссариаты</t>
  </si>
  <si>
    <t>30024</t>
  </si>
  <si>
    <t>49999</t>
  </si>
  <si>
    <t xml:space="preserve">Субвенции бюджетам субъектов РФ </t>
  </si>
  <si>
    <t>30000</t>
  </si>
  <si>
    <t>Налог на доходы физических лиц с доходов, полученных физическими лицами в соответствии со статьей  228 Налогового кодекса Российской Федерации ( сумма платежа (перерасчеты, недоимка и задолженность по соответствующему платежу, в том числе по отмененному))</t>
  </si>
  <si>
    <t xml:space="preserve">Налог на имущество физических лиц  взимаемый по ставкам. применяемым к объектам налогообложения, расположенным в границах сельских поселений. </t>
  </si>
  <si>
    <t>100</t>
  </si>
  <si>
    <t>убр</t>
  </si>
  <si>
    <t>8108</t>
  </si>
  <si>
    <t>Прочие межбюджетные трансферты,  передаваемые бюджетам сельских поселений по  повышению безопасности дорожного движения в рамках подпрограммы "Развитие транспортной системы Ужурского района" муниципальной программы "Развитие жилищно-коммунального хозяйства, строительства, транспорта, дорожного хозяйства и доступное жилье для граждан Ужурского района"</t>
  </si>
  <si>
    <t>ё</t>
  </si>
  <si>
    <t>05</t>
  </si>
  <si>
    <t>НАЛОГИ НА СОВОКУПНЫЙ ДОХОД</t>
  </si>
  <si>
    <t>03000</t>
  </si>
  <si>
    <t>Единый сельскохозяйственный налог</t>
  </si>
  <si>
    <t>03010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</si>
  <si>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кодекса Российской Федерации           </t>
    </r>
  </si>
  <si>
    <t>150</t>
  </si>
  <si>
    <t xml:space="preserve">                            « О бюджете Крутоярского сельсовета на  2020 год и </t>
  </si>
  <si>
    <t>плановый  период 2021- 2022 год»</t>
  </si>
  <si>
    <t>Доходы Крутоярского сельсовета на 2020 год и плановый период 2021-2022 годы (тыс.руб.)</t>
  </si>
  <si>
    <t>1049</t>
  </si>
  <si>
    <t>Прочие межбюджетные трансферты, передаваемые бюджетам сельских поселений 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</si>
  <si>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7412</t>
  </si>
  <si>
    <t>8115</t>
  </si>
  <si>
    <t>8201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</si>
  <si>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</si>
  <si>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10000</t>
  </si>
  <si>
    <t>10031</t>
  </si>
  <si>
    <t>Субвенции бюджетам сельских поселений на выполнение передаваемых полномочий субъектов Российской Федераци   (по созданию и обеспечению деятельности административных комиссий)</t>
  </si>
  <si>
    <t xml:space="preserve">Прочие межбюджетные трансферты, передаваемые бюджетам сельских поселений  (на обеспечение первичных мер пожарной безопасности) </t>
  </si>
  <si>
    <t>Прочие межбюджетные трансферты,  передоваемые бюджетам сельских поселений (на поддержку мер по обеспечению сбалансированности бюджетов )</t>
  </si>
  <si>
    <t>8324</t>
  </si>
  <si>
    <t xml:space="preserve">Прочие межбюджетные трансферты, передаваемые бюджетам сельских поселений  (на межевание земельных участков под ИЖС, объектами недвижимого имущества ) </t>
  </si>
  <si>
    <t xml:space="preserve">Прочие межбюджетные трансферты  передаваемые бюджетам сельских поселений (на организацию общественных работ в поселениях ) </t>
  </si>
  <si>
    <t xml:space="preserve">Прочие межбюджетные трансферты, передаваемые бюджетам сельских поселений( на обеспечение освещением территорий сельских поселений)  </t>
  </si>
  <si>
    <t>16001</t>
  </si>
  <si>
    <t>8/10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</si>
  <si>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</si>
  <si>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</si>
  <si>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7509</t>
  </si>
  <si>
    <t xml:space="preserve">Прочие межбюджетные трансферты, передаваемые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 </t>
  </si>
  <si>
    <t>8911</t>
  </si>
  <si>
    <t xml:space="preserve">Прочие межбюджетные трансферты передаваемые бюджетам сельских поселений (на проведение работ по уничтожению дикорастущей конопли) </t>
  </si>
  <si>
    <t>Прочие межбюджетные трансферты, передаваемые бюджетам сельских поселений ( на укрепление материальноте-хническоцй базы и поддержка материально-технической базы учреждений культурно досугового  типа)</t>
  </si>
  <si>
    <t>1036</t>
  </si>
  <si>
    <t>Прочие межбюджетные трансферты передаваемые бюджетам сельских поселений на частичное финансироване (возмещение) расходов на повышение с 1 июня 2020 года размеров оплаты труда отдельным категориям работников бюджетной сферы Красноярскогокрая</t>
  </si>
  <si>
    <t>7508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</si>
  <si>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 )</t>
  </si>
  <si>
    <t>7741</t>
  </si>
  <si>
    <t xml:space="preserve">Реализация  проектов по благоустройству территорий сельских населенных пунктов и городских поселений с численностью населения не более 10 000 человек, инициированных гражданами соответствующего населенного пункта, поселения в рамках подпрограммы «Поддержка муниципальных проектов 
по благоустройству территорий и повышению активности населения 
в решении вопросов местного значения» государственной программы «Содействие развитию местного самоуправления»
</t>
  </si>
  <si>
    <t>Прочие межбюджетные трансферты передаваемые бюджетам сельских поселений (на повышение безопасности дорожного движения)</t>
  </si>
  <si>
    <t>8129</t>
  </si>
  <si>
    <t xml:space="preserve">Прочие межбюджетные трансферты, передаваемые бюджетам сельских поселений на выполнение инженерно-технических изысканий, проектных работ, экспертиз проектной документации </t>
  </si>
  <si>
    <t>04</t>
  </si>
  <si>
    <t>05099</t>
  </si>
  <si>
    <t>Прочие безвозмездные поступления от негосударственных организаций в бюджеты сельских поселений</t>
  </si>
  <si>
    <t xml:space="preserve">                                              К  решению № 43-141р от № 27.04.2020</t>
  </si>
  <si>
    <t xml:space="preserve">с изменениями от 13.12.2019 № 40-122р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</si>
</sst>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vertical="top" wrapText="1"/>
    </xf>
    <xf numFmtId="0" fontId="0" fillId="0" borderId="0" xfId="0"/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top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</cellXfs>
  <cellStyles count="2">
    <cellStyle name="Обычный" xfId="0" builtinId="0"/>
    <cellStyle name="Обычный_Лист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H63" sqref="H63"/>
    </sheetView>
  </sheetViews>
  <sheetFormatPr defaultRowHeight="15" x14ac:dyDescent="0.25"/>
  <cols>
    <col min="1" max="1" width="4.140625" customWidth="1"/>
    <col min="2" max="2" width="3.85546875" customWidth="1"/>
    <col min="3" max="3" width="4.28515625" customWidth="1"/>
    <col min="4" max="4" width="6" customWidth="1"/>
    <col min="5" max="5" width="4" customWidth="1"/>
    <col min="6" max="6" width="5.140625" customWidth="1"/>
    <col min="7" max="7" width="4.42578125" customWidth="1"/>
    <col min="8" max="8" width="33" customWidth="1"/>
    <col min="9" max="9" width="7.7109375" customWidth="1"/>
    <col min="10" max="10" width="7.85546875" customWidth="1"/>
    <col min="11" max="11" width="6.85546875" customWidth="1"/>
    <col min="16" max="16" width="12.28515625" customWidth="1"/>
  </cols>
  <sheetData>
    <row r="1" spans="1:11" x14ac:dyDescent="0.25">
      <c r="A1" s="10"/>
      <c r="B1" s="10"/>
      <c r="C1" s="10"/>
      <c r="D1" s="10"/>
      <c r="E1" s="10"/>
      <c r="F1" s="10"/>
      <c r="G1" s="10"/>
      <c r="H1" s="11"/>
      <c r="I1" s="12"/>
      <c r="J1" s="12"/>
      <c r="K1" s="13" t="s">
        <v>0</v>
      </c>
    </row>
    <row r="2" spans="1:11" x14ac:dyDescent="0.25">
      <c r="A2" s="10"/>
      <c r="B2" s="10"/>
      <c r="C2" s="10"/>
      <c r="D2" s="10"/>
      <c r="E2" s="10"/>
      <c r="F2" s="10"/>
      <c r="G2" s="10"/>
      <c r="H2" s="18" t="s">
        <v>141</v>
      </c>
      <c r="I2" s="18"/>
      <c r="J2" s="18"/>
      <c r="K2" s="18"/>
    </row>
    <row r="3" spans="1:11" x14ac:dyDescent="0.25">
      <c r="A3" s="10"/>
      <c r="B3" s="10"/>
      <c r="C3" s="10"/>
      <c r="D3" s="10"/>
      <c r="E3" s="10"/>
      <c r="F3" s="10"/>
      <c r="G3" s="10"/>
      <c r="H3" s="18" t="s">
        <v>102</v>
      </c>
      <c r="I3" s="18"/>
      <c r="J3" s="18"/>
      <c r="K3" s="18"/>
    </row>
    <row r="4" spans="1:11" x14ac:dyDescent="0.25">
      <c r="A4" s="10"/>
      <c r="B4" s="10"/>
      <c r="C4" s="10"/>
      <c r="D4" s="10"/>
      <c r="E4" s="10"/>
      <c r="F4" s="10"/>
      <c r="G4" s="10"/>
      <c r="H4" s="18" t="s">
        <v>103</v>
      </c>
      <c r="I4" s="18"/>
      <c r="J4" s="18"/>
      <c r="K4" s="18"/>
    </row>
    <row r="5" spans="1:11" ht="18" customHeight="1" x14ac:dyDescent="0.25">
      <c r="A5" s="10"/>
      <c r="B5" s="10"/>
      <c r="C5" s="10"/>
      <c r="D5" s="10"/>
      <c r="E5" s="10"/>
      <c r="F5" s="10"/>
      <c r="G5" s="10"/>
      <c r="H5" s="23" t="s">
        <v>142</v>
      </c>
      <c r="I5" s="23"/>
      <c r="J5" s="23"/>
      <c r="K5" s="23"/>
    </row>
    <row r="6" spans="1:11" hidden="1" x14ac:dyDescent="0.25">
      <c r="A6" s="10"/>
      <c r="B6" s="10"/>
      <c r="C6" s="10"/>
      <c r="D6" s="10"/>
      <c r="E6" s="10"/>
      <c r="F6" s="10"/>
      <c r="G6" s="10"/>
      <c r="H6" s="11"/>
      <c r="I6" s="12"/>
      <c r="J6" s="12"/>
      <c r="K6" s="13"/>
    </row>
    <row r="7" spans="1:11" x14ac:dyDescent="0.25">
      <c r="A7" s="19" t="s">
        <v>104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A9" s="20" t="s">
        <v>1</v>
      </c>
      <c r="B9" s="20"/>
      <c r="C9" s="20"/>
      <c r="D9" s="20"/>
      <c r="E9" s="20"/>
      <c r="F9" s="20"/>
      <c r="G9" s="20"/>
      <c r="H9" s="21" t="s">
        <v>2</v>
      </c>
      <c r="I9" s="22" t="s">
        <v>3</v>
      </c>
      <c r="J9" s="22"/>
      <c r="K9" s="22"/>
    </row>
    <row r="10" spans="1:11" x14ac:dyDescent="0.25">
      <c r="A10" s="20"/>
      <c r="B10" s="20"/>
      <c r="C10" s="20"/>
      <c r="D10" s="20"/>
      <c r="E10" s="20"/>
      <c r="F10" s="20"/>
      <c r="G10" s="20"/>
      <c r="H10" s="21"/>
      <c r="I10" s="15">
        <v>2020</v>
      </c>
      <c r="J10" s="15">
        <v>2021</v>
      </c>
      <c r="K10" s="15">
        <v>2022</v>
      </c>
    </row>
    <row r="11" spans="1:11" ht="24" customHeight="1" x14ac:dyDescent="0.25">
      <c r="A11" s="6" t="s">
        <v>7</v>
      </c>
      <c r="B11" s="6">
        <v>1</v>
      </c>
      <c r="C11" s="6" t="s">
        <v>4</v>
      </c>
      <c r="D11" s="6" t="s">
        <v>5</v>
      </c>
      <c r="E11" s="6" t="s">
        <v>4</v>
      </c>
      <c r="F11" s="6" t="s">
        <v>6</v>
      </c>
      <c r="G11" s="6" t="s">
        <v>7</v>
      </c>
      <c r="H11" s="7" t="s">
        <v>8</v>
      </c>
      <c r="I11" s="8">
        <f>I12+I29+I34+I37+I17+I26+I40+I22</f>
        <v>3782.5</v>
      </c>
      <c r="J11" s="8">
        <f>J12+J29+J34+J37+J17+J26+J40+J22</f>
        <v>4090.6</v>
      </c>
      <c r="K11" s="8">
        <f>K12+K29+K34+K37+K17+K26+K40+K22</f>
        <v>4178.6000000000004</v>
      </c>
    </row>
    <row r="12" spans="1:11" ht="15.75" customHeight="1" x14ac:dyDescent="0.25">
      <c r="A12" s="6">
        <v>182</v>
      </c>
      <c r="B12" s="6">
        <v>1</v>
      </c>
      <c r="C12" s="6" t="s">
        <v>9</v>
      </c>
      <c r="D12" s="6" t="s">
        <v>5</v>
      </c>
      <c r="E12" s="6" t="s">
        <v>4</v>
      </c>
      <c r="F12" s="6" t="s">
        <v>6</v>
      </c>
      <c r="G12" s="6" t="s">
        <v>7</v>
      </c>
      <c r="H12" s="7" t="s">
        <v>10</v>
      </c>
      <c r="I12" s="8">
        <f>I13</f>
        <v>697</v>
      </c>
      <c r="J12" s="8">
        <f>J13</f>
        <v>716.8</v>
      </c>
      <c r="K12" s="8">
        <f>K13</f>
        <v>737</v>
      </c>
    </row>
    <row r="13" spans="1:11" ht="14.25" customHeight="1" x14ac:dyDescent="0.25">
      <c r="A13" s="6">
        <v>182</v>
      </c>
      <c r="B13" s="6">
        <v>1</v>
      </c>
      <c r="C13" s="6" t="s">
        <v>9</v>
      </c>
      <c r="D13" s="6" t="s">
        <v>11</v>
      </c>
      <c r="E13" s="6" t="s">
        <v>9</v>
      </c>
      <c r="F13" s="6" t="s">
        <v>6</v>
      </c>
      <c r="G13" s="6" t="s">
        <v>12</v>
      </c>
      <c r="H13" s="7" t="s">
        <v>13</v>
      </c>
      <c r="I13" s="8">
        <f>SUM(I15:I16)</f>
        <v>697</v>
      </c>
      <c r="J13" s="8">
        <f>SUM(J15:J16)</f>
        <v>716.8</v>
      </c>
      <c r="K13" s="8">
        <f>SUM(K15:K16)</f>
        <v>737</v>
      </c>
    </row>
    <row r="14" spans="1:11" ht="109.5" customHeight="1" x14ac:dyDescent="0.25">
      <c r="A14" s="6" t="s">
        <v>14</v>
      </c>
      <c r="B14" s="6" t="s">
        <v>15</v>
      </c>
      <c r="C14" s="6" t="s">
        <v>9</v>
      </c>
      <c r="D14" s="6" t="s">
        <v>16</v>
      </c>
      <c r="E14" s="6" t="s">
        <v>9</v>
      </c>
      <c r="F14" s="6" t="s">
        <v>6</v>
      </c>
      <c r="G14" s="6">
        <v>110</v>
      </c>
      <c r="H14" s="9" t="s">
        <v>100</v>
      </c>
      <c r="I14" s="8">
        <f>SUM(I15)</f>
        <v>680</v>
      </c>
      <c r="J14" s="8">
        <f>SUM(J15)</f>
        <v>698</v>
      </c>
      <c r="K14" s="8">
        <f>SUM(K15)</f>
        <v>718</v>
      </c>
    </row>
    <row r="15" spans="1:11" ht="140.25" x14ac:dyDescent="0.25">
      <c r="A15" s="6" t="s">
        <v>14</v>
      </c>
      <c r="B15" s="6" t="s">
        <v>15</v>
      </c>
      <c r="C15" s="6" t="s">
        <v>9</v>
      </c>
      <c r="D15" s="6" t="s">
        <v>16</v>
      </c>
      <c r="E15" s="6" t="s">
        <v>9</v>
      </c>
      <c r="F15" s="6" t="s">
        <v>67</v>
      </c>
      <c r="G15" s="6" t="s">
        <v>12</v>
      </c>
      <c r="H15" s="9" t="s">
        <v>80</v>
      </c>
      <c r="I15" s="8">
        <v>680</v>
      </c>
      <c r="J15" s="8">
        <v>698</v>
      </c>
      <c r="K15" s="8">
        <v>718</v>
      </c>
    </row>
    <row r="16" spans="1:11" ht="105.75" customHeight="1" x14ac:dyDescent="0.25">
      <c r="A16" s="6">
        <v>182</v>
      </c>
      <c r="B16" s="6">
        <v>1</v>
      </c>
      <c r="C16" s="6" t="s">
        <v>9</v>
      </c>
      <c r="D16" s="6" t="s">
        <v>17</v>
      </c>
      <c r="E16" s="6" t="s">
        <v>9</v>
      </c>
      <c r="F16" s="6" t="s">
        <v>67</v>
      </c>
      <c r="G16" s="6">
        <v>110</v>
      </c>
      <c r="H16" s="7" t="s">
        <v>88</v>
      </c>
      <c r="I16" s="8">
        <v>17</v>
      </c>
      <c r="J16" s="8">
        <v>18.8</v>
      </c>
      <c r="K16" s="8">
        <v>19</v>
      </c>
    </row>
    <row r="17" spans="1:11" ht="38.25" customHeight="1" x14ac:dyDescent="0.25">
      <c r="A17" s="6" t="s">
        <v>7</v>
      </c>
      <c r="B17" s="6" t="s">
        <v>15</v>
      </c>
      <c r="C17" s="6" t="s">
        <v>18</v>
      </c>
      <c r="D17" s="6" t="s">
        <v>11</v>
      </c>
      <c r="E17" s="6" t="s">
        <v>9</v>
      </c>
      <c r="F17" s="6" t="s">
        <v>6</v>
      </c>
      <c r="G17" s="6" t="s">
        <v>12</v>
      </c>
      <c r="H17" s="9" t="s">
        <v>19</v>
      </c>
      <c r="I17" s="8">
        <f>I18+I19+I20+I21</f>
        <v>273.2</v>
      </c>
      <c r="J17" s="8">
        <f>J18+J19+J20+J21</f>
        <v>282.89999999999998</v>
      </c>
      <c r="K17" s="8">
        <f>K18+K19+K20+K21</f>
        <v>294.5</v>
      </c>
    </row>
    <row r="18" spans="1:11" ht="51" x14ac:dyDescent="0.25">
      <c r="A18" s="6" t="s">
        <v>90</v>
      </c>
      <c r="B18" s="6" t="s">
        <v>15</v>
      </c>
      <c r="C18" s="6" t="s">
        <v>18</v>
      </c>
      <c r="D18" s="6" t="s">
        <v>20</v>
      </c>
      <c r="E18" s="6" t="s">
        <v>9</v>
      </c>
      <c r="F18" s="6" t="s">
        <v>6</v>
      </c>
      <c r="G18" s="6" t="s">
        <v>12</v>
      </c>
      <c r="H18" s="9" t="s">
        <v>21</v>
      </c>
      <c r="I18" s="8">
        <v>125.2</v>
      </c>
      <c r="J18" s="8">
        <v>130.4</v>
      </c>
      <c r="K18" s="8">
        <v>135.5</v>
      </c>
    </row>
    <row r="19" spans="1:11" ht="65.25" customHeight="1" x14ac:dyDescent="0.25">
      <c r="A19" s="6" t="s">
        <v>90</v>
      </c>
      <c r="B19" s="6" t="s">
        <v>15</v>
      </c>
      <c r="C19" s="6" t="s">
        <v>18</v>
      </c>
      <c r="D19" s="6" t="s">
        <v>22</v>
      </c>
      <c r="E19" s="6" t="s">
        <v>9</v>
      </c>
      <c r="F19" s="6" t="s">
        <v>6</v>
      </c>
      <c r="G19" s="6" t="s">
        <v>12</v>
      </c>
      <c r="H19" s="9" t="s">
        <v>23</v>
      </c>
      <c r="I19" s="8">
        <v>0.6</v>
      </c>
      <c r="J19" s="8">
        <v>0.7</v>
      </c>
      <c r="K19" s="8">
        <v>0.7</v>
      </c>
    </row>
    <row r="20" spans="1:11" ht="63" customHeight="1" x14ac:dyDescent="0.25">
      <c r="A20" s="6" t="s">
        <v>90</v>
      </c>
      <c r="B20" s="6" t="s">
        <v>15</v>
      </c>
      <c r="C20" s="6" t="s">
        <v>18</v>
      </c>
      <c r="D20" s="6" t="s">
        <v>24</v>
      </c>
      <c r="E20" s="6" t="s">
        <v>9</v>
      </c>
      <c r="F20" s="6" t="s">
        <v>6</v>
      </c>
      <c r="G20" s="6" t="s">
        <v>12</v>
      </c>
      <c r="H20" s="9" t="s">
        <v>25</v>
      </c>
      <c r="I20" s="8">
        <v>163.5</v>
      </c>
      <c r="J20" s="8">
        <v>169.8</v>
      </c>
      <c r="K20" s="8">
        <v>175.5</v>
      </c>
    </row>
    <row r="21" spans="1:11" ht="62.25" customHeight="1" x14ac:dyDescent="0.25">
      <c r="A21" s="6" t="s">
        <v>90</v>
      </c>
      <c r="B21" s="6" t="s">
        <v>15</v>
      </c>
      <c r="C21" s="6" t="s">
        <v>18</v>
      </c>
      <c r="D21" s="6" t="s">
        <v>26</v>
      </c>
      <c r="E21" s="6" t="s">
        <v>9</v>
      </c>
      <c r="F21" s="6" t="s">
        <v>6</v>
      </c>
      <c r="G21" s="6" t="s">
        <v>12</v>
      </c>
      <c r="H21" s="9" t="s">
        <v>27</v>
      </c>
      <c r="I21" s="8">
        <v>-16.100000000000001</v>
      </c>
      <c r="J21" s="8">
        <v>-18</v>
      </c>
      <c r="K21" s="8">
        <v>-17.2</v>
      </c>
    </row>
    <row r="22" spans="1:11" s="5" customFormat="1" ht="15.75" customHeight="1" x14ac:dyDescent="0.25">
      <c r="A22" s="6" t="s">
        <v>14</v>
      </c>
      <c r="B22" s="6" t="s">
        <v>15</v>
      </c>
      <c r="C22" s="6" t="s">
        <v>95</v>
      </c>
      <c r="D22" s="6" t="s">
        <v>5</v>
      </c>
      <c r="E22" s="6" t="s">
        <v>4</v>
      </c>
      <c r="F22" s="6" t="s">
        <v>6</v>
      </c>
      <c r="G22" s="6" t="s">
        <v>12</v>
      </c>
      <c r="H22" s="9" t="s">
        <v>96</v>
      </c>
      <c r="I22" s="8">
        <f>I24</f>
        <v>18</v>
      </c>
      <c r="J22" s="8">
        <f>J24</f>
        <v>22</v>
      </c>
      <c r="K22" s="8">
        <f>K24</f>
        <v>28</v>
      </c>
    </row>
    <row r="23" spans="1:11" s="5" customFormat="1" ht="16.5" customHeight="1" x14ac:dyDescent="0.25">
      <c r="A23" s="6" t="s">
        <v>14</v>
      </c>
      <c r="B23" s="6" t="s">
        <v>15</v>
      </c>
      <c r="C23" s="6" t="s">
        <v>95</v>
      </c>
      <c r="D23" s="6" t="s">
        <v>97</v>
      </c>
      <c r="E23" s="6" t="s">
        <v>9</v>
      </c>
      <c r="F23" s="6" t="s">
        <v>6</v>
      </c>
      <c r="G23" s="6" t="s">
        <v>12</v>
      </c>
      <c r="H23" s="9" t="s">
        <v>98</v>
      </c>
      <c r="I23" s="8">
        <f>I24</f>
        <v>18</v>
      </c>
      <c r="J23" s="8">
        <f>J24</f>
        <v>22</v>
      </c>
      <c r="K23" s="8">
        <f>K24</f>
        <v>28</v>
      </c>
    </row>
    <row r="24" spans="1:11" s="5" customFormat="1" ht="18" customHeight="1" x14ac:dyDescent="0.25">
      <c r="A24" s="6" t="s">
        <v>14</v>
      </c>
      <c r="B24" s="6" t="s">
        <v>15</v>
      </c>
      <c r="C24" s="6" t="s">
        <v>95</v>
      </c>
      <c r="D24" s="6" t="s">
        <v>99</v>
      </c>
      <c r="E24" s="6" t="s">
        <v>9</v>
      </c>
      <c r="F24" s="6" t="s">
        <v>6</v>
      </c>
      <c r="G24" s="6" t="s">
        <v>12</v>
      </c>
      <c r="H24" s="9" t="s">
        <v>98</v>
      </c>
      <c r="I24" s="8">
        <v>18</v>
      </c>
      <c r="J24" s="8">
        <v>22</v>
      </c>
      <c r="K24" s="8">
        <v>28</v>
      </c>
    </row>
    <row r="25" spans="1:11" x14ac:dyDescent="0.25">
      <c r="A25" s="6" t="s">
        <v>14</v>
      </c>
      <c r="B25" s="6" t="s">
        <v>15</v>
      </c>
      <c r="C25" s="6" t="s">
        <v>28</v>
      </c>
      <c r="D25" s="6" t="s">
        <v>5</v>
      </c>
      <c r="E25" s="6" t="s">
        <v>4</v>
      </c>
      <c r="F25" s="6" t="s">
        <v>6</v>
      </c>
      <c r="G25" s="6" t="s">
        <v>7</v>
      </c>
      <c r="H25" s="16" t="s">
        <v>29</v>
      </c>
      <c r="I25" s="8">
        <f>I26+I29</f>
        <v>2728.3</v>
      </c>
      <c r="J25" s="8">
        <f t="shared" ref="J25:K25" si="0">J26+J29</f>
        <v>3002.6</v>
      </c>
      <c r="K25" s="8">
        <f t="shared" si="0"/>
        <v>3052.8</v>
      </c>
    </row>
    <row r="26" spans="1:11" ht="19.5" customHeight="1" x14ac:dyDescent="0.25">
      <c r="A26" s="6">
        <v>182</v>
      </c>
      <c r="B26" s="6">
        <v>1</v>
      </c>
      <c r="C26" s="6" t="s">
        <v>28</v>
      </c>
      <c r="D26" s="6" t="s">
        <v>30</v>
      </c>
      <c r="E26" s="6" t="s">
        <v>4</v>
      </c>
      <c r="F26" s="6" t="s">
        <v>6</v>
      </c>
      <c r="G26" s="6">
        <v>110</v>
      </c>
      <c r="H26" s="7" t="s">
        <v>31</v>
      </c>
      <c r="I26" s="8">
        <f t="shared" ref="I26:K27" si="1">I27</f>
        <v>245</v>
      </c>
      <c r="J26" s="8">
        <f t="shared" si="1"/>
        <v>250</v>
      </c>
      <c r="K26" s="8">
        <f t="shared" si="1"/>
        <v>250</v>
      </c>
    </row>
    <row r="27" spans="1:11" ht="63.75" x14ac:dyDescent="0.25">
      <c r="A27" s="6">
        <v>182</v>
      </c>
      <c r="B27" s="6">
        <v>1</v>
      </c>
      <c r="C27" s="6" t="s">
        <v>28</v>
      </c>
      <c r="D27" s="6" t="s">
        <v>32</v>
      </c>
      <c r="E27" s="6" t="s">
        <v>33</v>
      </c>
      <c r="F27" s="6" t="s">
        <v>6</v>
      </c>
      <c r="G27" s="6">
        <v>110</v>
      </c>
      <c r="H27" s="9" t="s">
        <v>89</v>
      </c>
      <c r="I27" s="8">
        <f t="shared" si="1"/>
        <v>245</v>
      </c>
      <c r="J27" s="8">
        <f t="shared" si="1"/>
        <v>250</v>
      </c>
      <c r="K27" s="8">
        <f t="shared" si="1"/>
        <v>250</v>
      </c>
    </row>
    <row r="28" spans="1:11" ht="102.75" customHeight="1" x14ac:dyDescent="0.25">
      <c r="A28" s="6">
        <v>182</v>
      </c>
      <c r="B28" s="6">
        <v>1</v>
      </c>
      <c r="C28" s="6" t="s">
        <v>28</v>
      </c>
      <c r="D28" s="6" t="s">
        <v>32</v>
      </c>
      <c r="E28" s="6">
        <v>10</v>
      </c>
      <c r="F28" s="6" t="s">
        <v>67</v>
      </c>
      <c r="G28" s="6">
        <v>110</v>
      </c>
      <c r="H28" s="9" t="s">
        <v>68</v>
      </c>
      <c r="I28" s="8">
        <v>245</v>
      </c>
      <c r="J28" s="8">
        <v>250</v>
      </c>
      <c r="K28" s="8">
        <v>250</v>
      </c>
    </row>
    <row r="29" spans="1:11" ht="16.5" customHeight="1" x14ac:dyDescent="0.25">
      <c r="A29" s="6">
        <v>182</v>
      </c>
      <c r="B29" s="6">
        <v>1</v>
      </c>
      <c r="C29" s="6" t="s">
        <v>28</v>
      </c>
      <c r="D29" s="6" t="s">
        <v>34</v>
      </c>
      <c r="E29" s="6" t="s">
        <v>4</v>
      </c>
      <c r="F29" s="6" t="s">
        <v>6</v>
      </c>
      <c r="G29" s="6">
        <v>110</v>
      </c>
      <c r="H29" s="9" t="s">
        <v>35</v>
      </c>
      <c r="I29" s="8">
        <f>I30+I32</f>
        <v>2483.3000000000002</v>
      </c>
      <c r="J29" s="8">
        <f>J30+J32</f>
        <v>2752.6</v>
      </c>
      <c r="K29" s="8">
        <f>K30+K32</f>
        <v>2802.8</v>
      </c>
    </row>
    <row r="30" spans="1:11" ht="51" x14ac:dyDescent="0.25">
      <c r="A30" s="6">
        <v>182</v>
      </c>
      <c r="B30" s="6">
        <v>1</v>
      </c>
      <c r="C30" s="6" t="s">
        <v>28</v>
      </c>
      <c r="D30" s="6" t="s">
        <v>64</v>
      </c>
      <c r="E30" s="6" t="s">
        <v>4</v>
      </c>
      <c r="F30" s="6" t="s">
        <v>6</v>
      </c>
      <c r="G30" s="6">
        <v>110</v>
      </c>
      <c r="H30" s="9" t="s">
        <v>36</v>
      </c>
      <c r="I30" s="8">
        <f>I31</f>
        <v>283.3</v>
      </c>
      <c r="J30" s="8">
        <f>J31</f>
        <v>502.6</v>
      </c>
      <c r="K30" s="8">
        <f>K31</f>
        <v>502.8</v>
      </c>
    </row>
    <row r="31" spans="1:11" ht="90" customHeight="1" x14ac:dyDescent="0.25">
      <c r="A31" s="6">
        <v>182</v>
      </c>
      <c r="B31" s="6">
        <v>1</v>
      </c>
      <c r="C31" s="6" t="s">
        <v>28</v>
      </c>
      <c r="D31" s="6" t="s">
        <v>64</v>
      </c>
      <c r="E31" s="6" t="s">
        <v>33</v>
      </c>
      <c r="F31" s="6" t="s">
        <v>67</v>
      </c>
      <c r="G31" s="6">
        <v>110</v>
      </c>
      <c r="H31" s="9" t="s">
        <v>69</v>
      </c>
      <c r="I31" s="8">
        <v>283.3</v>
      </c>
      <c r="J31" s="8">
        <f>500+2.5+0.1</f>
        <v>502.6</v>
      </c>
      <c r="K31" s="8">
        <f>500+2.8</f>
        <v>502.8</v>
      </c>
    </row>
    <row r="32" spans="1:11" ht="76.5" x14ac:dyDescent="0.25">
      <c r="A32" s="6">
        <v>182</v>
      </c>
      <c r="B32" s="6">
        <v>1</v>
      </c>
      <c r="C32" s="6" t="s">
        <v>28</v>
      </c>
      <c r="D32" s="6" t="s">
        <v>65</v>
      </c>
      <c r="E32" s="6" t="s">
        <v>4</v>
      </c>
      <c r="F32" s="6" t="s">
        <v>6</v>
      </c>
      <c r="G32" s="6">
        <v>110</v>
      </c>
      <c r="H32" s="9" t="s">
        <v>37</v>
      </c>
      <c r="I32" s="8">
        <f>SUM(I33)</f>
        <v>2200</v>
      </c>
      <c r="J32" s="8">
        <f>J33</f>
        <v>2250</v>
      </c>
      <c r="K32" s="8">
        <f>K33</f>
        <v>2300</v>
      </c>
    </row>
    <row r="33" spans="1:16" ht="90" customHeight="1" x14ac:dyDescent="0.25">
      <c r="A33" s="6">
        <v>182</v>
      </c>
      <c r="B33" s="6">
        <v>1</v>
      </c>
      <c r="C33" s="6" t="s">
        <v>28</v>
      </c>
      <c r="D33" s="6" t="s">
        <v>65</v>
      </c>
      <c r="E33" s="6" t="s">
        <v>33</v>
      </c>
      <c r="F33" s="6" t="s">
        <v>67</v>
      </c>
      <c r="G33" s="6">
        <v>110</v>
      </c>
      <c r="H33" s="9" t="s">
        <v>70</v>
      </c>
      <c r="I33" s="8">
        <v>2200</v>
      </c>
      <c r="J33" s="8">
        <v>2250</v>
      </c>
      <c r="K33" s="8">
        <v>2300</v>
      </c>
    </row>
    <row r="34" spans="1:16" hidden="1" x14ac:dyDescent="0.25">
      <c r="A34" s="6" t="s">
        <v>38</v>
      </c>
      <c r="B34" s="6">
        <v>1</v>
      </c>
      <c r="C34" s="6" t="s">
        <v>39</v>
      </c>
      <c r="D34" s="6" t="s">
        <v>5</v>
      </c>
      <c r="E34" s="6" t="s">
        <v>4</v>
      </c>
      <c r="F34" s="6" t="s">
        <v>6</v>
      </c>
      <c r="G34" s="6" t="s">
        <v>7</v>
      </c>
      <c r="H34" s="9" t="s">
        <v>40</v>
      </c>
      <c r="I34" s="8">
        <f t="shared" ref="I34:K35" si="2">I35</f>
        <v>0</v>
      </c>
      <c r="J34" s="8">
        <f t="shared" si="2"/>
        <v>0</v>
      </c>
      <c r="K34" s="8">
        <f t="shared" si="2"/>
        <v>0</v>
      </c>
    </row>
    <row r="35" spans="1:16" ht="76.5" hidden="1" x14ac:dyDescent="0.25">
      <c r="A35" s="6" t="s">
        <v>38</v>
      </c>
      <c r="B35" s="6">
        <v>1</v>
      </c>
      <c r="C35" s="6" t="s">
        <v>39</v>
      </c>
      <c r="D35" s="6" t="s">
        <v>41</v>
      </c>
      <c r="E35" s="6" t="s">
        <v>9</v>
      </c>
      <c r="F35" s="6" t="s">
        <v>6</v>
      </c>
      <c r="G35" s="6">
        <v>110</v>
      </c>
      <c r="H35" s="7" t="s">
        <v>42</v>
      </c>
      <c r="I35" s="8">
        <f t="shared" si="2"/>
        <v>0</v>
      </c>
      <c r="J35" s="8">
        <f t="shared" si="2"/>
        <v>0</v>
      </c>
      <c r="K35" s="8">
        <f t="shared" si="2"/>
        <v>0</v>
      </c>
    </row>
    <row r="36" spans="1:16" ht="102" hidden="1" x14ac:dyDescent="0.25">
      <c r="A36" s="6" t="s">
        <v>38</v>
      </c>
      <c r="B36" s="6">
        <v>1</v>
      </c>
      <c r="C36" s="6" t="s">
        <v>39</v>
      </c>
      <c r="D36" s="6" t="s">
        <v>43</v>
      </c>
      <c r="E36" s="6" t="s">
        <v>9</v>
      </c>
      <c r="F36" s="6">
        <v>1000</v>
      </c>
      <c r="G36" s="6">
        <v>110</v>
      </c>
      <c r="H36" s="9" t="s">
        <v>44</v>
      </c>
      <c r="I36" s="8">
        <v>0</v>
      </c>
      <c r="J36" s="8">
        <v>0</v>
      </c>
      <c r="K36" s="8">
        <v>0</v>
      </c>
    </row>
    <row r="37" spans="1:16" ht="51" x14ac:dyDescent="0.25">
      <c r="A37" s="6" t="s">
        <v>75</v>
      </c>
      <c r="B37" s="6">
        <v>1</v>
      </c>
      <c r="C37" s="6">
        <v>11</v>
      </c>
      <c r="D37" s="6" t="s">
        <v>45</v>
      </c>
      <c r="E37" s="6" t="s">
        <v>4</v>
      </c>
      <c r="F37" s="6" t="s">
        <v>6</v>
      </c>
      <c r="G37" s="6">
        <v>120</v>
      </c>
      <c r="H37" s="9" t="s">
        <v>46</v>
      </c>
      <c r="I37" s="8">
        <f t="shared" ref="I37:K37" si="3">I38</f>
        <v>66</v>
      </c>
      <c r="J37" s="8">
        <f t="shared" si="3"/>
        <v>66.3</v>
      </c>
      <c r="K37" s="8">
        <f t="shared" si="3"/>
        <v>66.3</v>
      </c>
    </row>
    <row r="38" spans="1:16" ht="88.5" customHeight="1" x14ac:dyDescent="0.25">
      <c r="A38" s="6" t="s">
        <v>75</v>
      </c>
      <c r="B38" s="6" t="s">
        <v>15</v>
      </c>
      <c r="C38" s="6" t="s">
        <v>47</v>
      </c>
      <c r="D38" s="6" t="s">
        <v>48</v>
      </c>
      <c r="E38" s="6" t="s">
        <v>33</v>
      </c>
      <c r="F38" s="6" t="s">
        <v>6</v>
      </c>
      <c r="G38" s="6" t="s">
        <v>49</v>
      </c>
      <c r="H38" s="9" t="s">
        <v>50</v>
      </c>
      <c r="I38" s="8">
        <f>I39</f>
        <v>66</v>
      </c>
      <c r="J38" s="8">
        <f>J39</f>
        <v>66.3</v>
      </c>
      <c r="K38" s="8">
        <f>K39</f>
        <v>66.3</v>
      </c>
    </row>
    <row r="39" spans="1:16" ht="90" customHeight="1" x14ac:dyDescent="0.25">
      <c r="A39" s="6" t="s">
        <v>75</v>
      </c>
      <c r="B39" s="6" t="s">
        <v>15</v>
      </c>
      <c r="C39" s="6" t="s">
        <v>47</v>
      </c>
      <c r="D39" s="6" t="s">
        <v>51</v>
      </c>
      <c r="E39" s="6" t="s">
        <v>33</v>
      </c>
      <c r="F39" s="6" t="s">
        <v>67</v>
      </c>
      <c r="G39" s="6" t="s">
        <v>49</v>
      </c>
      <c r="H39" s="9" t="s">
        <v>71</v>
      </c>
      <c r="I39" s="8">
        <v>66</v>
      </c>
      <c r="J39" s="8">
        <v>66.3</v>
      </c>
      <c r="K39" s="8">
        <v>66.3</v>
      </c>
    </row>
    <row r="40" spans="1:16" ht="25.5" hidden="1" x14ac:dyDescent="0.25">
      <c r="A40" s="6" t="s">
        <v>7</v>
      </c>
      <c r="B40" s="6" t="s">
        <v>15</v>
      </c>
      <c r="C40" s="6" t="s">
        <v>77</v>
      </c>
      <c r="D40" s="6" t="s">
        <v>5</v>
      </c>
      <c r="E40" s="6" t="s">
        <v>4</v>
      </c>
      <c r="F40" s="6" t="s">
        <v>6</v>
      </c>
      <c r="G40" s="6" t="s">
        <v>7</v>
      </c>
      <c r="H40" s="17" t="s">
        <v>78</v>
      </c>
      <c r="I40" s="8">
        <f>I42</f>
        <v>0</v>
      </c>
      <c r="J40" s="8">
        <f>J42</f>
        <v>0</v>
      </c>
      <c r="K40" s="8">
        <f>K42</f>
        <v>0</v>
      </c>
    </row>
    <row r="41" spans="1:16" ht="51" hidden="1" customHeight="1" x14ac:dyDescent="0.25">
      <c r="A41" s="6" t="s">
        <v>75</v>
      </c>
      <c r="B41" s="6" t="s">
        <v>15</v>
      </c>
      <c r="C41" s="6" t="s">
        <v>77</v>
      </c>
      <c r="D41" s="6" t="s">
        <v>111</v>
      </c>
      <c r="E41" s="6" t="s">
        <v>4</v>
      </c>
      <c r="F41" s="6" t="s">
        <v>6</v>
      </c>
      <c r="G41" s="6" t="s">
        <v>63</v>
      </c>
      <c r="H41" s="9" t="s">
        <v>110</v>
      </c>
      <c r="I41" s="8">
        <f>I42</f>
        <v>0</v>
      </c>
      <c r="J41" s="8">
        <f>J42</f>
        <v>0</v>
      </c>
      <c r="K41" s="8">
        <f>K42</f>
        <v>0</v>
      </c>
    </row>
    <row r="42" spans="1:16" ht="51" hidden="1" customHeight="1" x14ac:dyDescent="0.25">
      <c r="A42" s="6" t="s">
        <v>75</v>
      </c>
      <c r="B42" s="6" t="s">
        <v>15</v>
      </c>
      <c r="C42" s="6" t="s">
        <v>77</v>
      </c>
      <c r="D42" s="6" t="s">
        <v>112</v>
      </c>
      <c r="E42" s="6" t="s">
        <v>33</v>
      </c>
      <c r="F42" s="6" t="s">
        <v>6</v>
      </c>
      <c r="G42" s="6" t="s">
        <v>63</v>
      </c>
      <c r="H42" s="9" t="s">
        <v>110</v>
      </c>
      <c r="I42" s="8">
        <v>0</v>
      </c>
      <c r="J42" s="8">
        <v>0</v>
      </c>
      <c r="K42" s="8">
        <v>0</v>
      </c>
    </row>
    <row r="43" spans="1:16" x14ac:dyDescent="0.25">
      <c r="A43" s="6" t="s">
        <v>7</v>
      </c>
      <c r="B43" s="6">
        <v>2</v>
      </c>
      <c r="C43" s="6" t="s">
        <v>4</v>
      </c>
      <c r="D43" s="6" t="s">
        <v>5</v>
      </c>
      <c r="E43" s="6" t="s">
        <v>4</v>
      </c>
      <c r="F43" s="6" t="s">
        <v>6</v>
      </c>
      <c r="G43" s="6" t="s">
        <v>7</v>
      </c>
      <c r="H43" s="9" t="s">
        <v>52</v>
      </c>
      <c r="I43" s="8">
        <f>I44</f>
        <v>12839</v>
      </c>
      <c r="J43" s="8">
        <f>J44</f>
        <v>7869.9</v>
      </c>
      <c r="K43" s="8">
        <f>K44</f>
        <v>6552.8000000000011</v>
      </c>
    </row>
    <row r="44" spans="1:16" ht="25.5" x14ac:dyDescent="0.25">
      <c r="A44" s="6" t="s">
        <v>7</v>
      </c>
      <c r="B44" s="6">
        <v>2</v>
      </c>
      <c r="C44" s="6" t="s">
        <v>53</v>
      </c>
      <c r="D44" s="6" t="s">
        <v>5</v>
      </c>
      <c r="E44" s="6" t="s">
        <v>4</v>
      </c>
      <c r="F44" s="6" t="s">
        <v>6</v>
      </c>
      <c r="G44" s="6" t="s">
        <v>7</v>
      </c>
      <c r="H44" s="9" t="s">
        <v>54</v>
      </c>
      <c r="I44" s="8">
        <f>I45+I47+I54+I49</f>
        <v>12839</v>
      </c>
      <c r="J44" s="8">
        <f>J45+J47+J54+J49</f>
        <v>7869.9</v>
      </c>
      <c r="K44" s="8">
        <f>K45+K47+K54+K49</f>
        <v>6552.8000000000011</v>
      </c>
    </row>
    <row r="45" spans="1:16" ht="27" customHeight="1" x14ac:dyDescent="0.25">
      <c r="A45" s="6" t="s">
        <v>75</v>
      </c>
      <c r="B45" s="6">
        <v>2</v>
      </c>
      <c r="C45" s="6" t="s">
        <v>53</v>
      </c>
      <c r="D45" s="6" t="s">
        <v>81</v>
      </c>
      <c r="E45" s="6" t="s">
        <v>4</v>
      </c>
      <c r="F45" s="6" t="s">
        <v>6</v>
      </c>
      <c r="G45" s="6" t="s">
        <v>101</v>
      </c>
      <c r="H45" s="7" t="s">
        <v>55</v>
      </c>
      <c r="I45" s="8">
        <f>I46</f>
        <v>1944.1</v>
      </c>
      <c r="J45" s="8">
        <f>J46</f>
        <v>1541.4</v>
      </c>
      <c r="K45" s="8">
        <f>K46</f>
        <v>1541.4</v>
      </c>
    </row>
    <row r="46" spans="1:16" ht="51.75" customHeight="1" x14ac:dyDescent="0.25">
      <c r="A46" s="6" t="s">
        <v>75</v>
      </c>
      <c r="B46" s="6">
        <v>2</v>
      </c>
      <c r="C46" s="6" t="s">
        <v>53</v>
      </c>
      <c r="D46" s="6" t="s">
        <v>81</v>
      </c>
      <c r="E46" s="6">
        <v>10</v>
      </c>
      <c r="F46" s="6" t="s">
        <v>6</v>
      </c>
      <c r="G46" s="6" t="s">
        <v>101</v>
      </c>
      <c r="H46" s="9" t="s">
        <v>122</v>
      </c>
      <c r="I46" s="8">
        <v>1944.1</v>
      </c>
      <c r="J46" s="8">
        <v>1541.4</v>
      </c>
      <c r="K46" s="8">
        <v>1541.4</v>
      </c>
      <c r="P46" s="1"/>
    </row>
    <row r="47" spans="1:16" hidden="1" x14ac:dyDescent="0.25">
      <c r="A47" s="6" t="s">
        <v>75</v>
      </c>
      <c r="B47" s="6">
        <v>2</v>
      </c>
      <c r="C47" s="6" t="s">
        <v>53</v>
      </c>
      <c r="D47" s="6" t="s">
        <v>87</v>
      </c>
      <c r="E47" s="6" t="s">
        <v>4</v>
      </c>
      <c r="F47" s="6" t="s">
        <v>6</v>
      </c>
      <c r="G47" s="6">
        <v>151</v>
      </c>
      <c r="H47" s="7" t="s">
        <v>86</v>
      </c>
      <c r="I47" s="8">
        <f>I50+I52</f>
        <v>358.9</v>
      </c>
      <c r="J47" s="8">
        <f>J50+J52</f>
        <v>329.40000000000003</v>
      </c>
      <c r="K47" s="8">
        <f>K50+K52</f>
        <v>12.3</v>
      </c>
      <c r="L47" t="s">
        <v>91</v>
      </c>
      <c r="P47" s="1"/>
    </row>
    <row r="48" spans="1:16" s="5" customFormat="1" ht="25.5" x14ac:dyDescent="0.25">
      <c r="A48" s="6" t="s">
        <v>75</v>
      </c>
      <c r="B48" s="6" t="s">
        <v>60</v>
      </c>
      <c r="C48" s="6" t="s">
        <v>53</v>
      </c>
      <c r="D48" s="6" t="s">
        <v>120</v>
      </c>
      <c r="E48" s="6" t="s">
        <v>4</v>
      </c>
      <c r="F48" s="6" t="s">
        <v>6</v>
      </c>
      <c r="G48" s="6" t="s">
        <v>101</v>
      </c>
      <c r="H48" s="7" t="s">
        <v>55</v>
      </c>
      <c r="I48" s="8">
        <f>I49</f>
        <v>3208.7</v>
      </c>
      <c r="J48" s="8">
        <f>J49</f>
        <v>2640.9</v>
      </c>
      <c r="K48" s="8">
        <f>K49</f>
        <v>2640.9</v>
      </c>
      <c r="P48" s="1"/>
    </row>
    <row r="49" spans="1:16" s="5" customFormat="1" ht="55.5" customHeight="1" x14ac:dyDescent="0.25">
      <c r="A49" s="6" t="s">
        <v>121</v>
      </c>
      <c r="B49" s="6" t="s">
        <v>60</v>
      </c>
      <c r="C49" s="6" t="s">
        <v>53</v>
      </c>
      <c r="D49" s="6" t="s">
        <v>120</v>
      </c>
      <c r="E49" s="6" t="s">
        <v>33</v>
      </c>
      <c r="F49" s="6" t="s">
        <v>6</v>
      </c>
      <c r="G49" s="6" t="s">
        <v>101</v>
      </c>
      <c r="H49" s="7" t="s">
        <v>123</v>
      </c>
      <c r="I49" s="8">
        <v>3208.7</v>
      </c>
      <c r="J49" s="8">
        <v>2640.9</v>
      </c>
      <c r="K49" s="8">
        <v>2640.9</v>
      </c>
      <c r="P49" s="1"/>
    </row>
    <row r="50" spans="1:16" ht="76.5" x14ac:dyDescent="0.25">
      <c r="A50" s="6" t="s">
        <v>75</v>
      </c>
      <c r="B50" s="6">
        <v>2</v>
      </c>
      <c r="C50" s="6" t="s">
        <v>53</v>
      </c>
      <c r="D50" s="6" t="s">
        <v>84</v>
      </c>
      <c r="E50" s="6" t="s">
        <v>4</v>
      </c>
      <c r="F50" s="6" t="s">
        <v>6</v>
      </c>
      <c r="G50" s="6" t="s">
        <v>101</v>
      </c>
      <c r="H50" s="9" t="s">
        <v>113</v>
      </c>
      <c r="I50" s="8">
        <f>I51</f>
        <v>13.2</v>
      </c>
      <c r="J50" s="8">
        <f>J51</f>
        <v>12.3</v>
      </c>
      <c r="K50" s="8">
        <f>K51</f>
        <v>12.3</v>
      </c>
      <c r="P50" s="2"/>
    </row>
    <row r="51" spans="1:16" ht="63.75" customHeight="1" x14ac:dyDescent="0.25">
      <c r="A51" s="6" t="s">
        <v>75</v>
      </c>
      <c r="B51" s="6">
        <v>2</v>
      </c>
      <c r="C51" s="6" t="s">
        <v>53</v>
      </c>
      <c r="D51" s="6" t="s">
        <v>84</v>
      </c>
      <c r="E51" s="6">
        <v>10</v>
      </c>
      <c r="F51" s="6" t="s">
        <v>56</v>
      </c>
      <c r="G51" s="6" t="s">
        <v>101</v>
      </c>
      <c r="H51" s="7" t="s">
        <v>113</v>
      </c>
      <c r="I51" s="8">
        <v>13.2</v>
      </c>
      <c r="J51" s="8">
        <v>12.3</v>
      </c>
      <c r="K51" s="8">
        <v>12.3</v>
      </c>
      <c r="P51" s="2"/>
    </row>
    <row r="52" spans="1:16" ht="51" x14ac:dyDescent="0.25">
      <c r="A52" s="6" t="s">
        <v>75</v>
      </c>
      <c r="B52" s="6">
        <v>2</v>
      </c>
      <c r="C52" s="6" t="s">
        <v>53</v>
      </c>
      <c r="D52" s="6" t="s">
        <v>82</v>
      </c>
      <c r="E52" s="6" t="s">
        <v>4</v>
      </c>
      <c r="F52" s="6" t="s">
        <v>6</v>
      </c>
      <c r="G52" s="6" t="s">
        <v>101</v>
      </c>
      <c r="H52" s="7" t="s">
        <v>83</v>
      </c>
      <c r="I52" s="8">
        <f>I53</f>
        <v>345.7</v>
      </c>
      <c r="J52" s="8">
        <f>J53</f>
        <v>317.10000000000002</v>
      </c>
      <c r="K52" s="8">
        <f>K53</f>
        <v>0</v>
      </c>
      <c r="P52" s="2"/>
    </row>
    <row r="53" spans="1:16" ht="64.5" customHeight="1" x14ac:dyDescent="0.25">
      <c r="A53" s="6" t="s">
        <v>75</v>
      </c>
      <c r="B53" s="6">
        <v>2</v>
      </c>
      <c r="C53" s="6" t="s">
        <v>53</v>
      </c>
      <c r="D53" s="6" t="s">
        <v>82</v>
      </c>
      <c r="E53" s="6" t="s">
        <v>33</v>
      </c>
      <c r="F53" s="6" t="s">
        <v>6</v>
      </c>
      <c r="G53" s="6" t="s">
        <v>101</v>
      </c>
      <c r="H53" s="7" t="s">
        <v>72</v>
      </c>
      <c r="I53" s="8">
        <v>345.7</v>
      </c>
      <c r="J53" s="8">
        <v>317.10000000000002</v>
      </c>
      <c r="K53" s="8">
        <v>0</v>
      </c>
      <c r="P53" s="3"/>
    </row>
    <row r="54" spans="1:16" x14ac:dyDescent="0.25">
      <c r="A54" s="6" t="s">
        <v>7</v>
      </c>
      <c r="B54" s="6">
        <v>2</v>
      </c>
      <c r="C54" s="6" t="s">
        <v>53</v>
      </c>
      <c r="D54" s="6" t="s">
        <v>5</v>
      </c>
      <c r="E54" s="6" t="s">
        <v>4</v>
      </c>
      <c r="F54" s="6" t="s">
        <v>6</v>
      </c>
      <c r="G54" s="6" t="s">
        <v>101</v>
      </c>
      <c r="H54" s="7" t="s">
        <v>57</v>
      </c>
      <c r="I54" s="8">
        <f>I55</f>
        <v>7327.3</v>
      </c>
      <c r="J54" s="8">
        <f>J55</f>
        <v>3358.2000000000003</v>
      </c>
      <c r="K54" s="8">
        <f>K55</f>
        <v>2358.2000000000003</v>
      </c>
    </row>
    <row r="55" spans="1:16" ht="24.75" customHeight="1" x14ac:dyDescent="0.25">
      <c r="A55" s="6" t="s">
        <v>75</v>
      </c>
      <c r="B55" s="6">
        <v>2</v>
      </c>
      <c r="C55" s="6" t="s">
        <v>53</v>
      </c>
      <c r="D55" s="6" t="s">
        <v>85</v>
      </c>
      <c r="E55" s="6" t="s">
        <v>4</v>
      </c>
      <c r="F55" s="6" t="s">
        <v>6</v>
      </c>
      <c r="G55" s="6" t="s">
        <v>101</v>
      </c>
      <c r="H55" s="9" t="s">
        <v>59</v>
      </c>
      <c r="I55" s="8">
        <f>I64+I65+I70+I59+I60+I67+I69+I71+I62+I72+I58+I61+I63+I66+I68</f>
        <v>7327.3</v>
      </c>
      <c r="J55" s="8">
        <f>J59+J64+J67+J69+J70+J60+J71+J62+J72</f>
        <v>3358.2000000000003</v>
      </c>
      <c r="K55" s="8">
        <f>K59+K60+K64+K67+K69+K70+K71+K72</f>
        <v>2358.2000000000003</v>
      </c>
    </row>
    <row r="56" spans="1:16" ht="165.75" hidden="1" x14ac:dyDescent="0.25">
      <c r="A56" s="6" t="s">
        <v>75</v>
      </c>
      <c r="B56" s="6" t="s">
        <v>60</v>
      </c>
      <c r="C56" s="6" t="s">
        <v>53</v>
      </c>
      <c r="D56" s="6" t="s">
        <v>58</v>
      </c>
      <c r="E56" s="6" t="s">
        <v>33</v>
      </c>
      <c r="F56" s="6" t="s">
        <v>76</v>
      </c>
      <c r="G56" s="6" t="s">
        <v>61</v>
      </c>
      <c r="H56" s="17" t="s">
        <v>79</v>
      </c>
      <c r="I56" s="8"/>
      <c r="J56" s="8">
        <v>0</v>
      </c>
      <c r="K56" s="8">
        <v>0</v>
      </c>
    </row>
    <row r="57" spans="1:16" ht="153" hidden="1" x14ac:dyDescent="0.25">
      <c r="A57" s="6" t="s">
        <v>75</v>
      </c>
      <c r="B57" s="6" t="s">
        <v>60</v>
      </c>
      <c r="C57" s="6" t="s">
        <v>53</v>
      </c>
      <c r="D57" s="6" t="s">
        <v>58</v>
      </c>
      <c r="E57" s="6" t="s">
        <v>33</v>
      </c>
      <c r="F57" s="6" t="s">
        <v>73</v>
      </c>
      <c r="G57" s="6" t="s">
        <v>61</v>
      </c>
      <c r="H57" s="9" t="s">
        <v>74</v>
      </c>
      <c r="I57" s="8"/>
      <c r="J57" s="8">
        <v>0</v>
      </c>
      <c r="K57" s="8">
        <v>0</v>
      </c>
    </row>
    <row r="58" spans="1:16" s="5" customFormat="1" ht="102" x14ac:dyDescent="0.25">
      <c r="A58" s="6" t="s">
        <v>75</v>
      </c>
      <c r="B58" s="6" t="s">
        <v>60</v>
      </c>
      <c r="C58" s="6" t="s">
        <v>53</v>
      </c>
      <c r="D58" s="6" t="s">
        <v>85</v>
      </c>
      <c r="E58" s="6" t="s">
        <v>33</v>
      </c>
      <c r="F58" s="6" t="s">
        <v>129</v>
      </c>
      <c r="G58" s="6" t="s">
        <v>101</v>
      </c>
      <c r="H58" s="9" t="s">
        <v>130</v>
      </c>
      <c r="I58" s="8">
        <v>400.2</v>
      </c>
      <c r="J58" s="8"/>
      <c r="K58" s="8"/>
    </row>
    <row r="59" spans="1:16" s="5" customFormat="1" ht="153" x14ac:dyDescent="0.25">
      <c r="A59" s="6" t="s">
        <v>75</v>
      </c>
      <c r="B59" s="6" t="s">
        <v>60</v>
      </c>
      <c r="C59" s="6" t="s">
        <v>53</v>
      </c>
      <c r="D59" s="6" t="s">
        <v>85</v>
      </c>
      <c r="E59" s="6" t="s">
        <v>33</v>
      </c>
      <c r="F59" s="6" t="s">
        <v>105</v>
      </c>
      <c r="G59" s="6" t="s">
        <v>101</v>
      </c>
      <c r="H59" s="9" t="s">
        <v>106</v>
      </c>
      <c r="I59" s="8">
        <v>135.5</v>
      </c>
      <c r="J59" s="8">
        <v>0</v>
      </c>
      <c r="K59" s="8">
        <v>0</v>
      </c>
    </row>
    <row r="60" spans="1:16" s="5" customFormat="1" ht="54" customHeight="1" x14ac:dyDescent="0.25">
      <c r="A60" s="6" t="s">
        <v>75</v>
      </c>
      <c r="B60" s="6" t="s">
        <v>60</v>
      </c>
      <c r="C60" s="6" t="s">
        <v>53</v>
      </c>
      <c r="D60" s="6" t="s">
        <v>85</v>
      </c>
      <c r="E60" s="6" t="s">
        <v>33</v>
      </c>
      <c r="F60" s="6" t="s">
        <v>107</v>
      </c>
      <c r="G60" s="6" t="s">
        <v>101</v>
      </c>
      <c r="H60" s="9" t="s">
        <v>114</v>
      </c>
      <c r="I60" s="8">
        <v>176.4</v>
      </c>
      <c r="J60" s="8">
        <v>247</v>
      </c>
      <c r="K60" s="8">
        <v>247</v>
      </c>
    </row>
    <row r="61" spans="1:16" s="5" customFormat="1" ht="94.5" customHeight="1" x14ac:dyDescent="0.25">
      <c r="A61" s="6" t="s">
        <v>75</v>
      </c>
      <c r="B61" s="6" t="s">
        <v>60</v>
      </c>
      <c r="C61" s="6" t="s">
        <v>53</v>
      </c>
      <c r="D61" s="6" t="s">
        <v>85</v>
      </c>
      <c r="E61" s="6" t="s">
        <v>33</v>
      </c>
      <c r="F61" s="6" t="s">
        <v>131</v>
      </c>
      <c r="G61" s="6" t="s">
        <v>101</v>
      </c>
      <c r="H61" s="9" t="s">
        <v>132</v>
      </c>
      <c r="I61" s="8">
        <v>255.5</v>
      </c>
      <c r="J61" s="8"/>
      <c r="K61" s="8"/>
    </row>
    <row r="62" spans="1:16" s="5" customFormat="1" ht="78.75" customHeight="1" x14ac:dyDescent="0.25">
      <c r="A62" s="6" t="s">
        <v>75</v>
      </c>
      <c r="B62" s="6" t="s">
        <v>60</v>
      </c>
      <c r="C62" s="6" t="s">
        <v>53</v>
      </c>
      <c r="D62" s="6" t="s">
        <v>85</v>
      </c>
      <c r="E62" s="6" t="s">
        <v>33</v>
      </c>
      <c r="F62" s="6" t="s">
        <v>124</v>
      </c>
      <c r="G62" s="6" t="s">
        <v>101</v>
      </c>
      <c r="H62" s="9" t="s">
        <v>125</v>
      </c>
      <c r="I62" s="8">
        <v>415</v>
      </c>
      <c r="J62" s="8">
        <v>1000</v>
      </c>
      <c r="K62" s="8">
        <v>0</v>
      </c>
    </row>
    <row r="63" spans="1:16" s="5" customFormat="1" ht="194.25" customHeight="1" x14ac:dyDescent="0.25">
      <c r="A63" s="6" t="s">
        <v>75</v>
      </c>
      <c r="B63" s="6" t="s">
        <v>60</v>
      </c>
      <c r="C63" s="6" t="s">
        <v>53</v>
      </c>
      <c r="D63" s="6" t="s">
        <v>85</v>
      </c>
      <c r="E63" s="6" t="s">
        <v>33</v>
      </c>
      <c r="F63" s="6" t="s">
        <v>133</v>
      </c>
      <c r="G63" s="6" t="s">
        <v>101</v>
      </c>
      <c r="H63" s="9" t="s">
        <v>134</v>
      </c>
      <c r="I63" s="8">
        <v>849.5</v>
      </c>
      <c r="J63" s="8"/>
      <c r="K63" s="8"/>
    </row>
    <row r="64" spans="1:16" s="4" customFormat="1" ht="51" customHeight="1" x14ac:dyDescent="0.25">
      <c r="A64" s="6" t="s">
        <v>75</v>
      </c>
      <c r="B64" s="6" t="s">
        <v>60</v>
      </c>
      <c r="C64" s="6" t="s">
        <v>53</v>
      </c>
      <c r="D64" s="6" t="s">
        <v>85</v>
      </c>
      <c r="E64" s="6" t="s">
        <v>33</v>
      </c>
      <c r="F64" s="6" t="s">
        <v>73</v>
      </c>
      <c r="G64" s="6" t="s">
        <v>101</v>
      </c>
      <c r="H64" s="17" t="s">
        <v>118</v>
      </c>
      <c r="I64" s="8">
        <v>34.799999999999997</v>
      </c>
      <c r="J64" s="8">
        <v>0</v>
      </c>
      <c r="K64" s="8">
        <v>0</v>
      </c>
    </row>
    <row r="65" spans="1:16" s="5" customFormat="1" ht="133.5" hidden="1" customHeight="1" x14ac:dyDescent="0.25">
      <c r="A65" s="6" t="s">
        <v>75</v>
      </c>
      <c r="B65" s="6" t="s">
        <v>60</v>
      </c>
      <c r="C65" s="6" t="s">
        <v>53</v>
      </c>
      <c r="D65" s="6" t="s">
        <v>85</v>
      </c>
      <c r="E65" s="6" t="s">
        <v>33</v>
      </c>
      <c r="F65" s="6" t="s">
        <v>92</v>
      </c>
      <c r="G65" s="6" t="s">
        <v>61</v>
      </c>
      <c r="H65" s="17" t="s">
        <v>93</v>
      </c>
      <c r="I65" s="8">
        <v>0</v>
      </c>
      <c r="J65" s="8">
        <v>0</v>
      </c>
      <c r="K65" s="8">
        <v>0</v>
      </c>
      <c r="P65" s="5" t="s">
        <v>94</v>
      </c>
    </row>
    <row r="66" spans="1:16" s="5" customFormat="1" ht="58.5" customHeight="1" x14ac:dyDescent="0.25">
      <c r="A66" s="6" t="s">
        <v>75</v>
      </c>
      <c r="B66" s="6" t="s">
        <v>60</v>
      </c>
      <c r="C66" s="6" t="s">
        <v>53</v>
      </c>
      <c r="D66" s="6" t="s">
        <v>85</v>
      </c>
      <c r="E66" s="6" t="s">
        <v>33</v>
      </c>
      <c r="F66" s="6" t="s">
        <v>92</v>
      </c>
      <c r="G66" s="6" t="s">
        <v>101</v>
      </c>
      <c r="H66" s="17" t="s">
        <v>135</v>
      </c>
      <c r="I66" s="8">
        <v>70</v>
      </c>
      <c r="J66" s="8"/>
      <c r="K66" s="8"/>
    </row>
    <row r="67" spans="1:16" s="5" customFormat="1" ht="62.25" customHeight="1" x14ac:dyDescent="0.25">
      <c r="A67" s="6" t="s">
        <v>75</v>
      </c>
      <c r="B67" s="6" t="s">
        <v>60</v>
      </c>
      <c r="C67" s="6" t="s">
        <v>53</v>
      </c>
      <c r="D67" s="6" t="s">
        <v>85</v>
      </c>
      <c r="E67" s="6" t="s">
        <v>33</v>
      </c>
      <c r="F67" s="6" t="s">
        <v>108</v>
      </c>
      <c r="G67" s="6" t="s">
        <v>101</v>
      </c>
      <c r="H67" s="17" t="s">
        <v>119</v>
      </c>
      <c r="I67" s="8">
        <v>100</v>
      </c>
      <c r="J67" s="8">
        <v>0</v>
      </c>
      <c r="K67" s="8">
        <v>0</v>
      </c>
    </row>
    <row r="68" spans="1:16" s="5" customFormat="1" ht="77.25" customHeight="1" x14ac:dyDescent="0.25">
      <c r="A68" s="6" t="s">
        <v>75</v>
      </c>
      <c r="B68" s="6" t="s">
        <v>60</v>
      </c>
      <c r="C68" s="6" t="s">
        <v>53</v>
      </c>
      <c r="D68" s="6" t="s">
        <v>85</v>
      </c>
      <c r="E68" s="6" t="s">
        <v>33</v>
      </c>
      <c r="F68" s="6" t="s">
        <v>136</v>
      </c>
      <c r="G68" s="6" t="s">
        <v>101</v>
      </c>
      <c r="H68" s="17" t="s">
        <v>137</v>
      </c>
      <c r="I68" s="8">
        <v>1500</v>
      </c>
      <c r="J68" s="8"/>
      <c r="K68" s="8"/>
    </row>
    <row r="69" spans="1:16" s="5" customFormat="1" ht="87.75" customHeight="1" x14ac:dyDescent="0.25">
      <c r="A69" s="6" t="s">
        <v>75</v>
      </c>
      <c r="B69" s="6" t="s">
        <v>60</v>
      </c>
      <c r="C69" s="6" t="s">
        <v>53</v>
      </c>
      <c r="D69" s="6" t="s">
        <v>85</v>
      </c>
      <c r="E69" s="6" t="s">
        <v>33</v>
      </c>
      <c r="F69" s="6" t="s">
        <v>109</v>
      </c>
      <c r="G69" s="6" t="s">
        <v>101</v>
      </c>
      <c r="H69" s="17" t="s">
        <v>128</v>
      </c>
      <c r="I69" s="8">
        <v>300</v>
      </c>
      <c r="J69" s="8">
        <v>0</v>
      </c>
      <c r="K69" s="8">
        <v>0</v>
      </c>
    </row>
    <row r="70" spans="1:16" ht="65.25" customHeight="1" x14ac:dyDescent="0.25">
      <c r="A70" s="6" t="s">
        <v>75</v>
      </c>
      <c r="B70" s="6" t="s">
        <v>60</v>
      </c>
      <c r="C70" s="6" t="s">
        <v>53</v>
      </c>
      <c r="D70" s="6" t="s">
        <v>85</v>
      </c>
      <c r="E70" s="6" t="s">
        <v>33</v>
      </c>
      <c r="F70" s="6" t="s">
        <v>66</v>
      </c>
      <c r="G70" s="6" t="s">
        <v>101</v>
      </c>
      <c r="H70" s="9" t="s">
        <v>115</v>
      </c>
      <c r="I70" s="8">
        <v>3080</v>
      </c>
      <c r="J70" s="8">
        <v>2100.8000000000002</v>
      </c>
      <c r="K70" s="8">
        <v>2100.8000000000002</v>
      </c>
    </row>
    <row r="71" spans="1:16" s="5" customFormat="1" ht="65.25" hidden="1" customHeight="1" x14ac:dyDescent="0.25">
      <c r="A71" s="6" t="s">
        <v>75</v>
      </c>
      <c r="B71" s="6" t="s">
        <v>60</v>
      </c>
      <c r="C71" s="6" t="s">
        <v>53</v>
      </c>
      <c r="D71" s="6" t="s">
        <v>85</v>
      </c>
      <c r="E71" s="6" t="s">
        <v>33</v>
      </c>
      <c r="F71" s="6" t="s">
        <v>116</v>
      </c>
      <c r="G71" s="6" t="s">
        <v>101</v>
      </c>
      <c r="H71" s="9" t="s">
        <v>117</v>
      </c>
      <c r="I71" s="8">
        <v>0</v>
      </c>
      <c r="J71" s="8">
        <v>0</v>
      </c>
      <c r="K71" s="8">
        <v>0</v>
      </c>
    </row>
    <row r="72" spans="1:16" s="5" customFormat="1" ht="53.25" customHeight="1" x14ac:dyDescent="0.25">
      <c r="A72" s="6" t="s">
        <v>75</v>
      </c>
      <c r="B72" s="6" t="s">
        <v>60</v>
      </c>
      <c r="C72" s="6" t="s">
        <v>53</v>
      </c>
      <c r="D72" s="6" t="s">
        <v>85</v>
      </c>
      <c r="E72" s="6" t="s">
        <v>33</v>
      </c>
      <c r="F72" s="6" t="s">
        <v>126</v>
      </c>
      <c r="G72" s="6" t="s">
        <v>101</v>
      </c>
      <c r="H72" s="9" t="s">
        <v>127</v>
      </c>
      <c r="I72" s="8">
        <v>10.4</v>
      </c>
      <c r="J72" s="8">
        <v>10.4</v>
      </c>
      <c r="K72" s="8">
        <v>10.4</v>
      </c>
    </row>
    <row r="73" spans="1:16" s="5" customFormat="1" ht="41.25" customHeight="1" x14ac:dyDescent="0.25">
      <c r="A73" s="6" t="s">
        <v>75</v>
      </c>
      <c r="B73" s="6" t="s">
        <v>60</v>
      </c>
      <c r="C73" s="6" t="s">
        <v>138</v>
      </c>
      <c r="D73" s="6" t="s">
        <v>139</v>
      </c>
      <c r="E73" s="6" t="s">
        <v>33</v>
      </c>
      <c r="F73" s="6" t="s">
        <v>6</v>
      </c>
      <c r="G73" s="6" t="s">
        <v>101</v>
      </c>
      <c r="H73" s="9" t="s">
        <v>140</v>
      </c>
      <c r="I73" s="8">
        <v>100</v>
      </c>
      <c r="J73" s="8"/>
      <c r="K73" s="8"/>
    </row>
    <row r="74" spans="1:16" x14ac:dyDescent="0.25">
      <c r="A74" s="6"/>
      <c r="B74" s="6"/>
      <c r="C74" s="6"/>
      <c r="D74" s="6"/>
      <c r="E74" s="6"/>
      <c r="F74" s="6"/>
      <c r="G74" s="6"/>
      <c r="H74" s="7" t="s">
        <v>62</v>
      </c>
      <c r="I74" s="8">
        <f>I11+I43+I73</f>
        <v>16721.5</v>
      </c>
      <c r="J74" s="8">
        <f>J11+J43</f>
        <v>11960.5</v>
      </c>
      <c r="K74" s="8">
        <f>K11+K43</f>
        <v>10731.400000000001</v>
      </c>
    </row>
  </sheetData>
  <mergeCells count="8">
    <mergeCell ref="H2:K2"/>
    <mergeCell ref="A7:K7"/>
    <mergeCell ref="A9:G10"/>
    <mergeCell ref="H9:H10"/>
    <mergeCell ref="I9:K9"/>
    <mergeCell ref="H3:K3"/>
    <mergeCell ref="H4:K4"/>
    <mergeCell ref="H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2020-05-11T14:35:35Z</dcterms:modified>
</cp:coreProperties>
</file>