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75" i="1" l="1"/>
  <c r="I52" i="1"/>
  <c r="J10" i="1" l="1"/>
  <c r="K37" i="1"/>
  <c r="K21" i="1"/>
  <c r="K22" i="1"/>
  <c r="J21" i="1"/>
  <c r="J22" i="1"/>
  <c r="I21" i="1"/>
  <c r="I22" i="1"/>
  <c r="J51" i="1" l="1"/>
  <c r="K74" i="1"/>
  <c r="K75" i="1"/>
  <c r="J74" i="1"/>
  <c r="J75" i="1"/>
  <c r="I74" i="1" l="1"/>
  <c r="I51" i="1" l="1"/>
  <c r="K40" i="1" l="1"/>
  <c r="K39" i="1"/>
  <c r="J40" i="1"/>
  <c r="J39" i="1"/>
  <c r="I40" i="1"/>
  <c r="I39" i="1"/>
  <c r="K51" i="1"/>
  <c r="J13" i="1"/>
  <c r="I31" i="1"/>
  <c r="K49" i="1"/>
  <c r="J49" i="1"/>
  <c r="I49" i="1"/>
  <c r="K47" i="1"/>
  <c r="J47" i="1"/>
  <c r="I47" i="1"/>
  <c r="K44" i="1"/>
  <c r="J44" i="1"/>
  <c r="I44" i="1"/>
  <c r="K36" i="1"/>
  <c r="J37" i="1"/>
  <c r="J36" i="1" s="1"/>
  <c r="I37" i="1"/>
  <c r="I36" i="1" s="1"/>
  <c r="K34" i="1"/>
  <c r="K33" i="1" s="1"/>
  <c r="J34" i="1"/>
  <c r="J33" i="1" s="1"/>
  <c r="I34" i="1"/>
  <c r="I33" i="1" s="1"/>
  <c r="K31" i="1"/>
  <c r="J31" i="1"/>
  <c r="K29" i="1"/>
  <c r="J29" i="1"/>
  <c r="I29" i="1"/>
  <c r="K26" i="1"/>
  <c r="K25" i="1" s="1"/>
  <c r="J26" i="1"/>
  <c r="J25" i="1" s="1"/>
  <c r="I26" i="1"/>
  <c r="I25" i="1" s="1"/>
  <c r="J16" i="1"/>
  <c r="I16" i="1"/>
  <c r="K13" i="1"/>
  <c r="I13" i="1"/>
  <c r="J12" i="1"/>
  <c r="J11" i="1" s="1"/>
  <c r="I12" i="1"/>
  <c r="I11" i="1" s="1"/>
  <c r="J42" i="1" l="1"/>
  <c r="K46" i="1"/>
  <c r="K42" i="1" s="1"/>
  <c r="I28" i="1"/>
  <c r="I24" i="1" s="1"/>
  <c r="J46" i="1"/>
  <c r="I46" i="1"/>
  <c r="K28" i="1"/>
  <c r="J28" i="1"/>
  <c r="J24" i="1" s="1"/>
  <c r="I42" i="1" l="1"/>
  <c r="I10" i="1"/>
  <c r="I77" i="1" l="1"/>
</calcChain>
</file>

<file path=xl/sharedStrings.xml><?xml version="1.0" encoding="utf-8"?>
<sst xmlns="http://schemas.openxmlformats.org/spreadsheetml/2006/main" count="482" uniqueCount="151">
  <si>
    <t>Приложение № 4</t>
  </si>
  <si>
    <t>Код бюджетной классификации</t>
  </si>
  <si>
    <t>Наименование  доходов</t>
  </si>
  <si>
    <t>сумма  тыс.руб.</t>
  </si>
  <si>
    <t>00</t>
  </si>
  <si>
    <t>00000</t>
  </si>
  <si>
    <t>0000</t>
  </si>
  <si>
    <t>000</t>
  </si>
  <si>
    <t>НАЛОГОВЫЕ И НЕНАЛОГОВЫЕ ДОХОДЫ</t>
  </si>
  <si>
    <t>01</t>
  </si>
  <si>
    <t>Налоги на прибыль, доходы.</t>
  </si>
  <si>
    <t>02000</t>
  </si>
  <si>
    <t>110</t>
  </si>
  <si>
    <t>Налог на доходы физических лиц</t>
  </si>
  <si>
    <t>182</t>
  </si>
  <si>
    <t>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</si>
  <si>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color theme="1"/>
        <rFont val="Times New Roman"/>
        <family val="1"/>
        <charset val="204"/>
      </rPr>
      <t>1</t>
    </r>
    <r>
      <rPr>
        <sz val="9"/>
        <color theme="1"/>
        <rFont val="Times New Roman"/>
        <family val="1"/>
        <charset val="204"/>
      </rPr>
      <t xml:space="preserve"> и 228 Налогового кодекса Российской Федерации           </t>
    </r>
  </si>
  <si>
    <t>02010</t>
  </si>
  <si>
    <t>02030</t>
  </si>
  <si>
    <t>03</t>
  </si>
  <si>
    <t>Акцизы по подакцизным товаром (продукции), производимым на территории Российской Федерации</t>
  </si>
  <si>
    <t>02230</t>
  </si>
  <si>
    <t>Доходы от уплаты акцизов на дизельное топливо, зачисляе мые в консолидированные бюджеты субъектов Российской Федерации</t>
  </si>
  <si>
    <t>02240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</si>
  <si>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</si>
  <si>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02250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</si>
  <si>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</si>
  <si>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02260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</si>
  <si>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</si>
  <si>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06</t>
  </si>
  <si>
    <t>НАЛОГИ НА ИМУЩЕСТВО</t>
  </si>
  <si>
    <t>01000</t>
  </si>
  <si>
    <t>Налог на имущество физических лиц</t>
  </si>
  <si>
    <t>01030</t>
  </si>
  <si>
    <t>10</t>
  </si>
  <si>
    <t>06000</t>
  </si>
  <si>
    <t>Земельный налог</t>
  </si>
  <si>
    <t xml:space="preserve">Земельный налог взимаемый по ставкам установленным в соответствии с подпунктом 1 пункта 1 статьи 394 Налогового кодекса РФ </t>
  </si>
  <si>
    <t>Земельный налог, взимаемый по ставкам, установленным в соответствии с подпунктом 2 пункта 1ст. 394 НК РФ и применяемым к  объектам налогообложения, расположенным в границах поселений</t>
  </si>
  <si>
    <t>825</t>
  </si>
  <si>
    <t>08</t>
  </si>
  <si>
    <t xml:space="preserve">ГОСУДАРСТВЕННАЯ ПОШЛИНА                    </t>
  </si>
  <si>
    <t>04000</t>
  </si>
  <si>
    <t>Государственная пошлина за совершение   нотариальных действий (за исключением действий, совершаемых                                консульскими   учреждениями Российской Федерации)</t>
  </si>
  <si>
    <t>04020</t>
  </si>
  <si>
    <t>Государственная пошлина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действий) (налог)</t>
  </si>
  <si>
    <t>05000</t>
  </si>
  <si>
    <t xml:space="preserve">Доходы,  получаемые в виде арендной  либо иной платы за передачу в возмездное пользование государственного и муниципального </t>
  </si>
  <si>
    <t>11</t>
  </si>
  <si>
    <t>05030</t>
  </si>
  <si>
    <t>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</si>
  <si>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</si>
  <si>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05035</t>
  </si>
  <si>
    <t>Безвозмездное  поступление</t>
  </si>
  <si>
    <t>02</t>
  </si>
  <si>
    <t>Безвозмездное  поступления от других бюджетов бюджетной системы РФ</t>
  </si>
  <si>
    <t>Дотации на выравнивание  бюджетной обеспеченности</t>
  </si>
  <si>
    <t>7514</t>
  </si>
  <si>
    <t>Иные  межбюджетные трансферты</t>
  </si>
  <si>
    <t>04999</t>
  </si>
  <si>
    <t>Прочие межбюджетные, трансферты, передаваемые бюджетам</t>
  </si>
  <si>
    <t>2</t>
  </si>
  <si>
    <t>151</t>
  </si>
  <si>
    <t>Итого доходов</t>
  </si>
  <si>
    <t>140</t>
  </si>
  <si>
    <t>06030</t>
  </si>
  <si>
    <t>06040</t>
  </si>
  <si>
    <t>8302</t>
  </si>
  <si>
    <t>1000</t>
  </si>
  <si>
    <t>Налог на имущество физических лиц  взимаемый по ставкам. применяемым к объектам налогообложения, расположенным в границах поселений. ((сумма платежа (перерасчеты, недоимка и задолженность по соответствующему платежу, в том числе по отмененному))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</si>
  <si>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</si>
  <si>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</si>
  <si>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</si>
  <si>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</si>
  <si>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 , где отсутствуют военные  комиссариаты</t>
  </si>
  <si>
    <t>8105</t>
  </si>
  <si>
    <t>Прочие межбюджетные трансферты передаваемые бюджетам  сельских поселений на организацию общественных работ в поселениях в рамках программы "Поддержка муниципальных проектов и мероприятий по благоустройству территорий Ужурского района" муниципальной программы "Обеспечение безопасности жизнедеятельности по Ужурскому району"</t>
  </si>
  <si>
    <t>810</t>
  </si>
  <si>
    <t>4490</t>
  </si>
  <si>
    <t>16</t>
  </si>
  <si>
    <t>90050</t>
  </si>
  <si>
    <t>90000</t>
  </si>
  <si>
    <t>Прочие межбюджетные трансферты передаваемые бюджетам сельских поселений на софинансирование субсидий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программы и прочие мероприятия" муниципальной программы "Развитие культуры района"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</si>
  <si>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сумма платеж (перерасчеты, недоимка и задолженность по соответствующему платежу, в том числе по отмененному)</t>
  </si>
  <si>
    <t>15001</t>
  </si>
  <si>
    <t>35118</t>
  </si>
  <si>
    <t>Субвенции бюджетным  поселений на осуществление первичного воинского учета на территориях , где отсутствуют военные  комиссариаты</t>
  </si>
  <si>
    <t>30024</t>
  </si>
  <si>
    <t>49999</t>
  </si>
  <si>
    <t>Прочие межбюджетные трансферты,  передоваемые бюджетам сельских поселений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Ужурского района" муниципальной программы "Управление муниципальными финансами".</t>
  </si>
  <si>
    <t xml:space="preserve">Субвенции бюджетам субъектов РФ </t>
  </si>
  <si>
    <t>30000</t>
  </si>
  <si>
    <t>Налог на доходы физических лиц с доходов, полученных физическими лицами в соответствии со статьей  228 Налогового кодекса Российской Федерации ( сумма платежа (перерасчеты, недоимка и задолженность по соответствующему платежу, в том числе по отмененному))</t>
  </si>
  <si>
    <t xml:space="preserve">Налог на имущество физических лиц  взимаемый по ставкам. применяемым к объектам налогообложения, расположенным в границах сельских поселений. </t>
  </si>
  <si>
    <t>100</t>
  </si>
  <si>
    <t>убр</t>
  </si>
  <si>
    <t>Субвенции бюджетам  поселений  на выполнение  государственных полномочий по созданию и обеспечению деятельности административных комиссий в рамках непрограмных расходов органов судебной власти</t>
  </si>
  <si>
    <t>Субвенции бюджетам сельских поселений на выполнение передаваемых полномочий субъектов Российской Федерации</t>
  </si>
  <si>
    <t>8108</t>
  </si>
  <si>
    <t>Прочие межбюджетные трансферты  передаваемые бюджетам сельских поселений на организацию общественных работ в поселениях в рамках подпрограммы «Поддержка муниципальных проектов и мероприятий по благоустройству территорий Ужурского района» муниципальной программы «Развитие жилищно-коммунального хозяйства, строительства, транспорта, дорожного хозяйства и доступное жилье для граждан Ужурского района».</t>
  </si>
  <si>
    <t>Прочие межбюджетные трансферты,  передаваемые бюджетам сельских поселений по  повышению безопасности дорожного движения в рамках подпрограммы "Развитие транспортной системы Ужурского района" муниципальной программы "Развитие жилищно-коммунального хозяйства, строительства, транспорта, дорожного хозяйства и доступное жилье для граждан Ужурского района"</t>
  </si>
  <si>
    <t>7395</t>
  </si>
  <si>
    <t>Прочие межбюджетные трансферты, передаваемые бюджетам сельских поселений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</si>
  <si>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7508</t>
  </si>
  <si>
    <t>Прочие межбюджетные трансферты, передаваемые бюджетам сельских поселений 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</si>
  <si>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05</t>
  </si>
  <si>
    <t>НАЛОГИ НА СОВОКУПНЫЙ ДОХОД</t>
  </si>
  <si>
    <t>03000</t>
  </si>
  <si>
    <t>Единый сельскохозяйственный налог</t>
  </si>
  <si>
    <t>03010</t>
  </si>
  <si>
    <t>7412</t>
  </si>
  <si>
    <t>Прочие межбюджетные трансферты, передаваемые бюджетам сельских поселений 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</si>
  <si>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7741</t>
  </si>
  <si>
    <t>Прочие межбюджетные трансферты для реализации проектов по благоустройству территорий поселений,городских округов в рамках подпрограммы"Поддержка муниципальных проектов и мероприятий по благоустройству территорий Ужурского района "муниципальной програмы "Развитие жилищно-коммунального хозяйства, строительства ,транспорта ,дорожного хозяйства и доступное жилье для граждан Ужурского района "</t>
  </si>
  <si>
    <t>8911</t>
  </si>
  <si>
    <t>Прочие межбюджетные трансферты, передаваемые бюджетам сельских поселений на проведение работ по уничтожению дикорастущей конопли в рамках подпрограммы  «Профилактика правонарушений на территории Ужурского района» муниципальной программы "Обеспечение безопасности жизнедеятельности населения по Ужурскому району"</t>
  </si>
  <si>
    <t>8115</t>
  </si>
  <si>
    <t>Прочие межбюджетные трансферты на обеспечение освещением территорий сельских поселений в рамках подпрограммы "Поддержка муниципальных проектов и мероприятий по благоустройству территорий Ужурского района"муниципальной программы "Развитие жилищно-комунального хозяйства,строительства,транспорта,дорожного хозяйства и доступное жилье для граждан Ужурского района"</t>
  </si>
  <si>
    <t>07</t>
  </si>
  <si>
    <t>180</t>
  </si>
  <si>
    <t>181</t>
  </si>
  <si>
    <t>1021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</si>
  <si>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</si>
  <si>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7745</t>
  </si>
  <si>
    <t>7840</t>
  </si>
  <si>
    <t>Прочие межбюджетные трансферты, передаваемые бюджетам сельских поселений на содействие развитию налогового потенциала в рамках подпрограммы «Искусство»  муниципальной программы «Комплексное развитие культуры, искусства и туризма в муниципальном образовании Ужурский район»</t>
  </si>
  <si>
    <t>Прочие межбюджетные трансферты, передаваемые бюджетам сельских поселений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«Искусство» муниципальной программы «Комплексное развитие культуры, искусства и туризма в муниципальном образовании Ужурский район»</t>
  </si>
  <si>
    <t>утверждено</t>
  </si>
  <si>
    <t>исполнено</t>
  </si>
  <si>
    <t>%</t>
  </si>
  <si>
    <t>Об исполнении бюджета Крутоярского сельсовета за 2019 год</t>
  </si>
  <si>
    <t>Доходы Крутоярского сельсовета на 2019 год (тыс.руб.)</t>
  </si>
  <si>
    <t>Невыясненные поступления, зачисляемые в бюджет поселения</t>
  </si>
  <si>
    <t>45160</t>
  </si>
  <si>
    <t>150</t>
  </si>
  <si>
    <t>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</t>
  </si>
  <si>
    <t>1038</t>
  </si>
  <si>
    <t>1023</t>
  </si>
  <si>
    <t xml:space="preserve">Прочие межбюджетные трансферты, передаваемые бюджетам сельских поселений   на повышение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установленным для целей расчета региональной выплаты, в связи с повышением размеров их оплаты труда </t>
  </si>
  <si>
    <t>Прочие межбюджетные трансферты, передаваемые бюджетам сельских поселений  на  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</si>
  <si>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Прочие межбюджетные трансферты, передаваемые бюджетам сельских поселений  на организацию (строительство ) мест (площадок )накопления отходов потребления и приобретение контейнерного оборудования в рамках подпрограммы "Реформирование и модернизация жилищно-коммунального хозяйства и повышение энергетической эффективности" муниципальной программы "Развитие жилищно-коммунального хозяйства, строительства, транспорта, дорожного хозяйства и доступное жилье для граждан Ужурского района"</t>
  </si>
  <si>
    <t>7463</t>
  </si>
  <si>
    <t>Cофинансирование иных межбюджетных трансфертов на организацию (строительство ) мест ( площадок ) накопления отходов потребления и приобретение контейнерного оборудования в рамках подпрограммы "Реформирование и модернизация жилищно-коммунального хозяйства и повышение энергетической эффективности" муниципальной программы "Развитие жилищно-коммунального хозяйства, строительства, транспорта, дорожного хозяйства и доступное жилье для граждан Ужурского района"</t>
  </si>
  <si>
    <t>Прочие межбюджетные трансферты,  передаваемые бюджетам сельских поселений на выполнение инженерно-технических изысканий , проектных работ , экспертиз проектной документации в рамках подпрограммы "Создание условий для обеспечения доступным и комфортным жильем граждан Ужурского района" муниципальной программы "Развитие жилищно-коммунального хозяйства, строительства, транспорта, дорожного хозяйства и доступное жилье для граждан Ужурского района"</t>
  </si>
  <si>
    <t>8129</t>
  </si>
  <si>
    <t>Прочие межбюджетные  трансферты на межевание земельных участков под ИЖС, объектами недвижимого имущества в рамках подпрограммы  "Регулирование земельных отношений" муниципальной программы "Эффективное управление муниципальным имуществом Ужурского района"</t>
  </si>
  <si>
    <t>8324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</si>
  <si>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</si>
  <si>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сельских  поселений</t>
  </si>
  <si>
    <t>Прочие безвозмездные поступления от негосударственных организаций в бюджеты сельских  поселений</t>
  </si>
  <si>
    <t xml:space="preserve">                                              К  решению № 43-145р от 27.04.2020г.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</si>
</sst>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6.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0" fontId="17" fillId="0" borderId="0"/>
  </cellStyleXfs>
  <cellXfs count="62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49" fontId="1" fillId="0" borderId="0" xfId="0" applyNumberFormat="1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right" wrapText="1"/>
    </xf>
    <xf numFmtId="49" fontId="8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7" fillId="0" borderId="1" xfId="1" applyFont="1" applyBorder="1" applyAlignment="1">
      <alignment vertical="top"/>
    </xf>
    <xf numFmtId="0" fontId="8" fillId="2" borderId="1" xfId="0" applyFont="1" applyFill="1" applyBorder="1" applyAlignment="1">
      <alignment horizontal="justify" vertical="top" wrapText="1"/>
    </xf>
    <xf numFmtId="0" fontId="8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wrapText="1"/>
    </xf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15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3" fillId="0" borderId="1" xfId="0" applyFont="1" applyFill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right" wrapText="1"/>
    </xf>
    <xf numFmtId="0" fontId="16" fillId="0" borderId="0" xfId="0" applyFont="1"/>
    <xf numFmtId="49" fontId="1" fillId="0" borderId="0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3" borderId="4" xfId="2" applyNumberFormat="1" applyFont="1" applyFill="1" applyBorder="1" applyAlignment="1">
      <alignment horizontal="left" wrapText="1" readingOrder="1"/>
    </xf>
    <xf numFmtId="0" fontId="18" fillId="0" borderId="4" xfId="2" applyNumberFormat="1" applyFont="1" applyFill="1" applyBorder="1" applyAlignment="1">
      <alignment horizontal="left" wrapText="1" readingOrder="1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</cellXfs>
  <cellStyles count="3">
    <cellStyle name="Normal" xfId="2"/>
    <cellStyle name="Обычный" xfId="0" builtinId="0"/>
    <cellStyle name="Обычный_Лист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abSelected="1" topLeftCell="A76" zoomScale="93" zoomScaleNormal="93" workbookViewId="0">
      <selection activeCell="M6" sqref="M6"/>
    </sheetView>
  </sheetViews>
  <sheetFormatPr defaultRowHeight="15" x14ac:dyDescent="0.25"/>
  <cols>
    <col min="1" max="1" width="4.140625" customWidth="1"/>
    <col min="2" max="2" width="3.85546875" customWidth="1"/>
    <col min="3" max="3" width="4.28515625" customWidth="1"/>
    <col min="4" max="4" width="5.5703125" customWidth="1"/>
    <col min="5" max="5" width="4" customWidth="1"/>
    <col min="6" max="6" width="5.140625" customWidth="1"/>
    <col min="7" max="7" width="4.42578125" customWidth="1"/>
    <col min="8" max="8" width="33" customWidth="1"/>
    <col min="9" max="9" width="8.5703125" customWidth="1"/>
    <col min="10" max="10" width="7.85546875" customWidth="1"/>
    <col min="11" max="11" width="6.28515625" customWidth="1"/>
    <col min="16" max="16" width="12.285156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2"/>
      <c r="I1" s="3"/>
      <c r="J1" s="3"/>
      <c r="K1" s="4" t="s">
        <v>0</v>
      </c>
    </row>
    <row r="2" spans="1:11" x14ac:dyDescent="0.25">
      <c r="A2" s="1"/>
      <c r="B2" s="1"/>
      <c r="C2" s="1"/>
      <c r="D2" s="1"/>
      <c r="E2" s="1"/>
      <c r="F2" s="1"/>
      <c r="G2" s="1"/>
      <c r="H2" s="55" t="s">
        <v>150</v>
      </c>
      <c r="I2" s="55"/>
      <c r="J2" s="55"/>
      <c r="K2" s="55"/>
    </row>
    <row r="3" spans="1:11" x14ac:dyDescent="0.25">
      <c r="A3" s="1"/>
      <c r="B3" s="1"/>
      <c r="C3" s="1"/>
      <c r="D3" s="1"/>
      <c r="E3" s="1"/>
      <c r="F3" s="1"/>
      <c r="G3" s="1"/>
      <c r="H3" s="55"/>
      <c r="I3" s="55"/>
      <c r="J3" s="55"/>
      <c r="K3" s="55"/>
    </row>
    <row r="4" spans="1:11" x14ac:dyDescent="0.25">
      <c r="A4" s="1"/>
      <c r="B4" s="61" t="s">
        <v>130</v>
      </c>
      <c r="C4" s="61"/>
      <c r="D4" s="61"/>
      <c r="E4" s="61"/>
      <c r="F4" s="61"/>
      <c r="G4" s="61"/>
      <c r="H4" s="61"/>
      <c r="I4" s="61"/>
      <c r="J4" s="61"/>
      <c r="K4" s="61"/>
    </row>
    <row r="5" spans="1:11" x14ac:dyDescent="0.25">
      <c r="A5" s="1"/>
      <c r="B5" s="1"/>
      <c r="C5" s="1"/>
      <c r="D5" s="1"/>
      <c r="E5" s="1"/>
      <c r="F5" s="1"/>
      <c r="G5" s="1"/>
      <c r="H5" s="60"/>
      <c r="I5" s="60"/>
      <c r="J5" s="60"/>
      <c r="K5" s="60"/>
    </row>
    <row r="6" spans="1:11" ht="15.75" x14ac:dyDescent="0.25">
      <c r="A6" s="56" t="s">
        <v>131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57" t="s">
        <v>1</v>
      </c>
      <c r="B8" s="57"/>
      <c r="C8" s="57"/>
      <c r="D8" s="57"/>
      <c r="E8" s="57"/>
      <c r="F8" s="57"/>
      <c r="G8" s="57"/>
      <c r="H8" s="58" t="s">
        <v>2</v>
      </c>
      <c r="I8" s="59" t="s">
        <v>3</v>
      </c>
      <c r="J8" s="59"/>
      <c r="K8" s="59"/>
    </row>
    <row r="9" spans="1:11" ht="24" x14ac:dyDescent="0.25">
      <c r="A9" s="57"/>
      <c r="B9" s="57"/>
      <c r="C9" s="57"/>
      <c r="D9" s="57"/>
      <c r="E9" s="57"/>
      <c r="F9" s="57"/>
      <c r="G9" s="57"/>
      <c r="H9" s="58"/>
      <c r="I9" s="52" t="s">
        <v>127</v>
      </c>
      <c r="J9" s="52" t="s">
        <v>128</v>
      </c>
      <c r="K9" s="6" t="s">
        <v>129</v>
      </c>
    </row>
    <row r="10" spans="1:11" ht="24" customHeight="1" x14ac:dyDescent="0.25">
      <c r="A10" s="7" t="s">
        <v>7</v>
      </c>
      <c r="B10" s="7">
        <v>1</v>
      </c>
      <c r="C10" s="7" t="s">
        <v>4</v>
      </c>
      <c r="D10" s="7" t="s">
        <v>5</v>
      </c>
      <c r="E10" s="7" t="s">
        <v>4</v>
      </c>
      <c r="F10" s="7" t="s">
        <v>6</v>
      </c>
      <c r="G10" s="7" t="s">
        <v>7</v>
      </c>
      <c r="H10" s="19" t="s">
        <v>8</v>
      </c>
      <c r="I10" s="8">
        <f>I11+I28+I33+I36+I16+I25+I39+I21</f>
        <v>3323.6999999999994</v>
      </c>
      <c r="J10" s="8">
        <f>J11+J16+J24+J39+J36+J21</f>
        <v>3286.1</v>
      </c>
      <c r="K10" s="8">
        <v>96.49</v>
      </c>
    </row>
    <row r="11" spans="1:11" ht="18" customHeight="1" x14ac:dyDescent="0.25">
      <c r="A11" s="7">
        <v>182</v>
      </c>
      <c r="B11" s="7">
        <v>1</v>
      </c>
      <c r="C11" s="7" t="s">
        <v>9</v>
      </c>
      <c r="D11" s="7" t="s">
        <v>5</v>
      </c>
      <c r="E11" s="7" t="s">
        <v>4</v>
      </c>
      <c r="F11" s="7" t="s">
        <v>6</v>
      </c>
      <c r="G11" s="7" t="s">
        <v>7</v>
      </c>
      <c r="H11" s="19" t="s">
        <v>10</v>
      </c>
      <c r="I11" s="8">
        <f>I12</f>
        <v>676.2</v>
      </c>
      <c r="J11" s="8">
        <f>J12</f>
        <v>674.19999999999993</v>
      </c>
      <c r="K11" s="8">
        <v>95.46</v>
      </c>
    </row>
    <row r="12" spans="1:11" ht="14.25" customHeight="1" x14ac:dyDescent="0.25">
      <c r="A12" s="9">
        <v>182</v>
      </c>
      <c r="B12" s="9">
        <v>1</v>
      </c>
      <c r="C12" s="9" t="s">
        <v>9</v>
      </c>
      <c r="D12" s="9" t="s">
        <v>11</v>
      </c>
      <c r="E12" s="9" t="s">
        <v>9</v>
      </c>
      <c r="F12" s="9" t="s">
        <v>6</v>
      </c>
      <c r="G12" s="9" t="s">
        <v>12</v>
      </c>
      <c r="H12" s="20" t="s">
        <v>13</v>
      </c>
      <c r="I12" s="10">
        <f>SUM(I14:I15)</f>
        <v>676.2</v>
      </c>
      <c r="J12" s="10">
        <f>SUM(J14:J15)</f>
        <v>674.19999999999993</v>
      </c>
      <c r="K12" s="10">
        <v>95.46</v>
      </c>
    </row>
    <row r="13" spans="1:11" ht="90" customHeight="1" x14ac:dyDescent="0.25">
      <c r="A13" s="7" t="s">
        <v>14</v>
      </c>
      <c r="B13" s="7" t="s">
        <v>15</v>
      </c>
      <c r="C13" s="7" t="s">
        <v>9</v>
      </c>
      <c r="D13" s="7" t="s">
        <v>17</v>
      </c>
      <c r="E13" s="7" t="s">
        <v>9</v>
      </c>
      <c r="F13" s="7" t="s">
        <v>6</v>
      </c>
      <c r="G13" s="7">
        <v>110</v>
      </c>
      <c r="H13" s="18" t="s">
        <v>16</v>
      </c>
      <c r="I13" s="10">
        <f>SUM(I14)</f>
        <v>655.20000000000005</v>
      </c>
      <c r="J13" s="10">
        <f>SUM(J14)</f>
        <v>653.4</v>
      </c>
      <c r="K13" s="10">
        <f>SUM(K14)</f>
        <v>99</v>
      </c>
    </row>
    <row r="14" spans="1:11" ht="120" x14ac:dyDescent="0.25">
      <c r="A14" s="7" t="s">
        <v>14</v>
      </c>
      <c r="B14" s="7" t="s">
        <v>15</v>
      </c>
      <c r="C14" s="7" t="s">
        <v>9</v>
      </c>
      <c r="D14" s="7" t="s">
        <v>17</v>
      </c>
      <c r="E14" s="7" t="s">
        <v>9</v>
      </c>
      <c r="F14" s="7" t="s">
        <v>68</v>
      </c>
      <c r="G14" s="7" t="s">
        <v>12</v>
      </c>
      <c r="H14" s="18" t="s">
        <v>83</v>
      </c>
      <c r="I14" s="10">
        <v>655.20000000000005</v>
      </c>
      <c r="J14" s="10">
        <v>653.4</v>
      </c>
      <c r="K14" s="10">
        <v>99</v>
      </c>
    </row>
    <row r="15" spans="1:11" ht="89.25" customHeight="1" x14ac:dyDescent="0.25">
      <c r="A15" s="7">
        <v>182</v>
      </c>
      <c r="B15" s="7">
        <v>1</v>
      </c>
      <c r="C15" s="7" t="s">
        <v>9</v>
      </c>
      <c r="D15" s="7" t="s">
        <v>18</v>
      </c>
      <c r="E15" s="7" t="s">
        <v>9</v>
      </c>
      <c r="F15" s="7" t="s">
        <v>68</v>
      </c>
      <c r="G15" s="7">
        <v>110</v>
      </c>
      <c r="H15" s="19" t="s">
        <v>92</v>
      </c>
      <c r="I15" s="10">
        <v>21</v>
      </c>
      <c r="J15" s="10">
        <v>20.8</v>
      </c>
      <c r="K15" s="10">
        <v>99</v>
      </c>
    </row>
    <row r="16" spans="1:11" ht="36" x14ac:dyDescent="0.25">
      <c r="A16" s="11" t="s">
        <v>7</v>
      </c>
      <c r="B16" s="11" t="s">
        <v>15</v>
      </c>
      <c r="C16" s="11" t="s">
        <v>19</v>
      </c>
      <c r="D16" s="11" t="s">
        <v>11</v>
      </c>
      <c r="E16" s="11" t="s">
        <v>9</v>
      </c>
      <c r="F16" s="11" t="s">
        <v>6</v>
      </c>
      <c r="G16" s="11" t="s">
        <v>12</v>
      </c>
      <c r="H16" s="21" t="s">
        <v>20</v>
      </c>
      <c r="I16" s="8">
        <f>I17+I18+I19+I20</f>
        <v>239.7</v>
      </c>
      <c r="J16" s="8">
        <f>J17+J18+J19+J20</f>
        <v>267.09999999999997</v>
      </c>
      <c r="K16" s="8">
        <v>108</v>
      </c>
    </row>
    <row r="17" spans="1:11" ht="48" x14ac:dyDescent="0.25">
      <c r="A17" s="7" t="s">
        <v>94</v>
      </c>
      <c r="B17" s="7" t="s">
        <v>15</v>
      </c>
      <c r="C17" s="7" t="s">
        <v>19</v>
      </c>
      <c r="D17" s="7" t="s">
        <v>21</v>
      </c>
      <c r="E17" s="7" t="s">
        <v>9</v>
      </c>
      <c r="F17" s="7" t="s">
        <v>6</v>
      </c>
      <c r="G17" s="7" t="s">
        <v>12</v>
      </c>
      <c r="H17" s="18" t="s">
        <v>22</v>
      </c>
      <c r="I17" s="10">
        <v>86.8</v>
      </c>
      <c r="J17" s="10">
        <v>121.6</v>
      </c>
      <c r="K17" s="10">
        <v>129</v>
      </c>
    </row>
    <row r="18" spans="1:11" ht="65.25" customHeight="1" x14ac:dyDescent="0.25">
      <c r="A18" s="7" t="s">
        <v>94</v>
      </c>
      <c r="B18" s="7" t="s">
        <v>15</v>
      </c>
      <c r="C18" s="7" t="s">
        <v>19</v>
      </c>
      <c r="D18" s="7" t="s">
        <v>23</v>
      </c>
      <c r="E18" s="7" t="s">
        <v>9</v>
      </c>
      <c r="F18" s="7" t="s">
        <v>6</v>
      </c>
      <c r="G18" s="7" t="s">
        <v>12</v>
      </c>
      <c r="H18" s="18" t="s">
        <v>24</v>
      </c>
      <c r="I18" s="10">
        <v>0.6</v>
      </c>
      <c r="J18" s="10">
        <v>0.9</v>
      </c>
      <c r="K18" s="10">
        <v>99</v>
      </c>
    </row>
    <row r="19" spans="1:11" ht="63" customHeight="1" x14ac:dyDescent="0.25">
      <c r="A19" s="7" t="s">
        <v>94</v>
      </c>
      <c r="B19" s="7" t="s">
        <v>15</v>
      </c>
      <c r="C19" s="7" t="s">
        <v>19</v>
      </c>
      <c r="D19" s="7" t="s">
        <v>25</v>
      </c>
      <c r="E19" s="7" t="s">
        <v>9</v>
      </c>
      <c r="F19" s="7" t="s">
        <v>6</v>
      </c>
      <c r="G19" s="7" t="s">
        <v>12</v>
      </c>
      <c r="H19" s="18" t="s">
        <v>26</v>
      </c>
      <c r="I19" s="10">
        <v>168.3</v>
      </c>
      <c r="J19" s="10">
        <v>162.4</v>
      </c>
      <c r="K19" s="10">
        <v>102</v>
      </c>
    </row>
    <row r="20" spans="1:11" ht="62.25" customHeight="1" x14ac:dyDescent="0.25">
      <c r="A20" s="7" t="s">
        <v>94</v>
      </c>
      <c r="B20" s="7" t="s">
        <v>15</v>
      </c>
      <c r="C20" s="7" t="s">
        <v>19</v>
      </c>
      <c r="D20" s="7" t="s">
        <v>27</v>
      </c>
      <c r="E20" s="7" t="s">
        <v>9</v>
      </c>
      <c r="F20" s="7" t="s">
        <v>6</v>
      </c>
      <c r="G20" s="7" t="s">
        <v>12</v>
      </c>
      <c r="H20" s="18" t="s">
        <v>28</v>
      </c>
      <c r="I20" s="10">
        <v>-16</v>
      </c>
      <c r="J20" s="10">
        <v>-17.8</v>
      </c>
      <c r="K20" s="10">
        <v>100</v>
      </c>
    </row>
    <row r="21" spans="1:11" s="38" customFormat="1" ht="16.5" customHeight="1" x14ac:dyDescent="0.25">
      <c r="A21" s="39" t="s">
        <v>14</v>
      </c>
      <c r="B21" s="39" t="s">
        <v>15</v>
      </c>
      <c r="C21" s="39" t="s">
        <v>105</v>
      </c>
      <c r="D21" s="39" t="s">
        <v>5</v>
      </c>
      <c r="E21" s="39" t="s">
        <v>4</v>
      </c>
      <c r="F21" s="39" t="s">
        <v>6</v>
      </c>
      <c r="G21" s="39" t="s">
        <v>12</v>
      </c>
      <c r="H21" s="18" t="s">
        <v>106</v>
      </c>
      <c r="I21" s="40">
        <f>I23</f>
        <v>7</v>
      </c>
      <c r="J21" s="40">
        <f>J23</f>
        <v>7</v>
      </c>
      <c r="K21" s="40">
        <f>K23</f>
        <v>100</v>
      </c>
    </row>
    <row r="22" spans="1:11" s="38" customFormat="1" ht="21" customHeight="1" x14ac:dyDescent="0.25">
      <c r="A22" s="39" t="s">
        <v>14</v>
      </c>
      <c r="B22" s="39" t="s">
        <v>15</v>
      </c>
      <c r="C22" s="39" t="s">
        <v>105</v>
      </c>
      <c r="D22" s="39" t="s">
        <v>107</v>
      </c>
      <c r="E22" s="39" t="s">
        <v>9</v>
      </c>
      <c r="F22" s="39" t="s">
        <v>6</v>
      </c>
      <c r="G22" s="39" t="s">
        <v>12</v>
      </c>
      <c r="H22" s="18" t="s">
        <v>108</v>
      </c>
      <c r="I22" s="40">
        <f>I23</f>
        <v>7</v>
      </c>
      <c r="J22" s="40">
        <f>J23</f>
        <v>7</v>
      </c>
      <c r="K22" s="40">
        <f>K23</f>
        <v>100</v>
      </c>
    </row>
    <row r="23" spans="1:11" s="38" customFormat="1" ht="15" customHeight="1" x14ac:dyDescent="0.25">
      <c r="A23" s="39" t="s">
        <v>14</v>
      </c>
      <c r="B23" s="39" t="s">
        <v>15</v>
      </c>
      <c r="C23" s="39" t="s">
        <v>105</v>
      </c>
      <c r="D23" s="39" t="s">
        <v>109</v>
      </c>
      <c r="E23" s="39" t="s">
        <v>9</v>
      </c>
      <c r="F23" s="39" t="s">
        <v>6</v>
      </c>
      <c r="G23" s="39" t="s">
        <v>12</v>
      </c>
      <c r="H23" s="18" t="s">
        <v>108</v>
      </c>
      <c r="I23" s="40">
        <v>7</v>
      </c>
      <c r="J23" s="40">
        <v>7</v>
      </c>
      <c r="K23" s="40">
        <v>100</v>
      </c>
    </row>
    <row r="24" spans="1:11" x14ac:dyDescent="0.25">
      <c r="A24" s="11" t="s">
        <v>14</v>
      </c>
      <c r="B24" s="11" t="s">
        <v>15</v>
      </c>
      <c r="C24" s="11" t="s">
        <v>29</v>
      </c>
      <c r="D24" s="11" t="s">
        <v>5</v>
      </c>
      <c r="E24" s="11" t="s">
        <v>4</v>
      </c>
      <c r="F24" s="11" t="s">
        <v>6</v>
      </c>
      <c r="G24" s="11" t="s">
        <v>7</v>
      </c>
      <c r="H24" s="22" t="s">
        <v>30</v>
      </c>
      <c r="I24" s="8">
        <f>I25+I28</f>
        <v>2325</v>
      </c>
      <c r="J24" s="8">
        <f t="shared" ref="J24" si="0">J25+J28</f>
        <v>2262</v>
      </c>
      <c r="K24" s="8">
        <v>95.7</v>
      </c>
    </row>
    <row r="25" spans="1:11" x14ac:dyDescent="0.25">
      <c r="A25" s="12">
        <v>182</v>
      </c>
      <c r="B25" s="12">
        <v>1</v>
      </c>
      <c r="C25" s="12" t="s">
        <v>29</v>
      </c>
      <c r="D25" s="12" t="s">
        <v>31</v>
      </c>
      <c r="E25" s="12" t="s">
        <v>4</v>
      </c>
      <c r="F25" s="12" t="s">
        <v>6</v>
      </c>
      <c r="G25" s="12">
        <v>110</v>
      </c>
      <c r="H25" s="23" t="s">
        <v>32</v>
      </c>
      <c r="I25" s="13">
        <f t="shared" ref="I25:K26" si="1">I26</f>
        <v>230</v>
      </c>
      <c r="J25" s="13">
        <f t="shared" si="1"/>
        <v>214</v>
      </c>
      <c r="K25" s="13">
        <f t="shared" si="1"/>
        <v>95.7</v>
      </c>
    </row>
    <row r="26" spans="1:11" ht="60" x14ac:dyDescent="0.25">
      <c r="A26" s="14">
        <v>182</v>
      </c>
      <c r="B26" s="14">
        <v>1</v>
      </c>
      <c r="C26" s="14" t="s">
        <v>29</v>
      </c>
      <c r="D26" s="14" t="s">
        <v>33</v>
      </c>
      <c r="E26" s="14" t="s">
        <v>34</v>
      </c>
      <c r="F26" s="14" t="s">
        <v>6</v>
      </c>
      <c r="G26" s="14">
        <v>110</v>
      </c>
      <c r="H26" s="18" t="s">
        <v>93</v>
      </c>
      <c r="I26" s="15">
        <f t="shared" si="1"/>
        <v>230</v>
      </c>
      <c r="J26" s="15">
        <f t="shared" si="1"/>
        <v>214</v>
      </c>
      <c r="K26" s="15">
        <f t="shared" si="1"/>
        <v>95.7</v>
      </c>
    </row>
    <row r="27" spans="1:11" ht="84" x14ac:dyDescent="0.25">
      <c r="A27" s="7">
        <v>182</v>
      </c>
      <c r="B27" s="7">
        <v>1</v>
      </c>
      <c r="C27" s="7" t="s">
        <v>29</v>
      </c>
      <c r="D27" s="7" t="s">
        <v>33</v>
      </c>
      <c r="E27" s="7">
        <v>10</v>
      </c>
      <c r="F27" s="7" t="s">
        <v>68</v>
      </c>
      <c r="G27" s="7">
        <v>110</v>
      </c>
      <c r="H27" s="18" t="s">
        <v>69</v>
      </c>
      <c r="I27" s="10">
        <v>230</v>
      </c>
      <c r="J27" s="10">
        <v>214</v>
      </c>
      <c r="K27" s="10">
        <v>95.7</v>
      </c>
    </row>
    <row r="28" spans="1:11" x14ac:dyDescent="0.25">
      <c r="A28" s="12">
        <v>182</v>
      </c>
      <c r="B28" s="12">
        <v>1</v>
      </c>
      <c r="C28" s="12" t="s">
        <v>29</v>
      </c>
      <c r="D28" s="12" t="s">
        <v>35</v>
      </c>
      <c r="E28" s="12" t="s">
        <v>4</v>
      </c>
      <c r="F28" s="12" t="s">
        <v>6</v>
      </c>
      <c r="G28" s="12">
        <v>110</v>
      </c>
      <c r="H28" s="24" t="s">
        <v>36</v>
      </c>
      <c r="I28" s="13">
        <f>I29+I31</f>
        <v>2095</v>
      </c>
      <c r="J28" s="13">
        <f>J29+J31</f>
        <v>2048</v>
      </c>
      <c r="K28" s="13">
        <f>K29+K31</f>
        <v>195.4</v>
      </c>
    </row>
    <row r="29" spans="1:11" ht="48" x14ac:dyDescent="0.25">
      <c r="A29" s="14">
        <v>182</v>
      </c>
      <c r="B29" s="14">
        <v>1</v>
      </c>
      <c r="C29" s="14" t="s">
        <v>29</v>
      </c>
      <c r="D29" s="14" t="s">
        <v>65</v>
      </c>
      <c r="E29" s="14" t="s">
        <v>4</v>
      </c>
      <c r="F29" s="14" t="s">
        <v>6</v>
      </c>
      <c r="G29" s="14">
        <v>110</v>
      </c>
      <c r="H29" s="18" t="s">
        <v>37</v>
      </c>
      <c r="I29" s="15">
        <f>I30</f>
        <v>40</v>
      </c>
      <c r="J29" s="15">
        <f>J30</f>
        <v>40</v>
      </c>
      <c r="K29" s="15">
        <f>K30</f>
        <v>100</v>
      </c>
    </row>
    <row r="30" spans="1:11" ht="84" x14ac:dyDescent="0.25">
      <c r="A30" s="7">
        <v>182</v>
      </c>
      <c r="B30" s="7">
        <v>1</v>
      </c>
      <c r="C30" s="7" t="s">
        <v>29</v>
      </c>
      <c r="D30" s="7" t="s">
        <v>65</v>
      </c>
      <c r="E30" s="7" t="s">
        <v>34</v>
      </c>
      <c r="F30" s="7" t="s">
        <v>68</v>
      </c>
      <c r="G30" s="7">
        <v>110</v>
      </c>
      <c r="H30" s="18" t="s">
        <v>70</v>
      </c>
      <c r="I30" s="10">
        <v>40</v>
      </c>
      <c r="J30" s="10">
        <v>40</v>
      </c>
      <c r="K30" s="10">
        <v>100</v>
      </c>
    </row>
    <row r="31" spans="1:11" ht="72" x14ac:dyDescent="0.25">
      <c r="A31" s="14">
        <v>182</v>
      </c>
      <c r="B31" s="14">
        <v>1</v>
      </c>
      <c r="C31" s="14" t="s">
        <v>29</v>
      </c>
      <c r="D31" s="14" t="s">
        <v>66</v>
      </c>
      <c r="E31" s="14" t="s">
        <v>4</v>
      </c>
      <c r="F31" s="14" t="s">
        <v>6</v>
      </c>
      <c r="G31" s="14">
        <v>110</v>
      </c>
      <c r="H31" s="18" t="s">
        <v>38</v>
      </c>
      <c r="I31" s="15">
        <f>SUM(I32)</f>
        <v>2055</v>
      </c>
      <c r="J31" s="15">
        <f>J32</f>
        <v>2008</v>
      </c>
      <c r="K31" s="15">
        <f>K32</f>
        <v>95.4</v>
      </c>
    </row>
    <row r="32" spans="1:11" ht="84" x14ac:dyDescent="0.25">
      <c r="A32" s="7">
        <v>182</v>
      </c>
      <c r="B32" s="7">
        <v>1</v>
      </c>
      <c r="C32" s="7" t="s">
        <v>29</v>
      </c>
      <c r="D32" s="7" t="s">
        <v>66</v>
      </c>
      <c r="E32" s="7" t="s">
        <v>34</v>
      </c>
      <c r="F32" s="7" t="s">
        <v>68</v>
      </c>
      <c r="G32" s="7">
        <v>110</v>
      </c>
      <c r="H32" s="18" t="s">
        <v>71</v>
      </c>
      <c r="I32" s="10">
        <v>2055</v>
      </c>
      <c r="J32" s="10">
        <v>2008</v>
      </c>
      <c r="K32" s="10">
        <v>95.4</v>
      </c>
    </row>
    <row r="33" spans="1:16" hidden="1" x14ac:dyDescent="0.25">
      <c r="A33" s="12" t="s">
        <v>39</v>
      </c>
      <c r="B33" s="12">
        <v>1</v>
      </c>
      <c r="C33" s="12" t="s">
        <v>40</v>
      </c>
      <c r="D33" s="12" t="s">
        <v>5</v>
      </c>
      <c r="E33" s="12" t="s">
        <v>4</v>
      </c>
      <c r="F33" s="12" t="s">
        <v>6</v>
      </c>
      <c r="G33" s="12" t="s">
        <v>7</v>
      </c>
      <c r="H33" s="24" t="s">
        <v>41</v>
      </c>
      <c r="I33" s="13">
        <f t="shared" ref="I33:K34" si="2">I34</f>
        <v>0</v>
      </c>
      <c r="J33" s="13">
        <f t="shared" si="2"/>
        <v>0</v>
      </c>
      <c r="K33" s="13">
        <f t="shared" si="2"/>
        <v>0</v>
      </c>
    </row>
    <row r="34" spans="1:16" ht="60" hidden="1" x14ac:dyDescent="0.25">
      <c r="A34" s="7" t="s">
        <v>39</v>
      </c>
      <c r="B34" s="7">
        <v>1</v>
      </c>
      <c r="C34" s="7" t="s">
        <v>40</v>
      </c>
      <c r="D34" s="7" t="s">
        <v>42</v>
      </c>
      <c r="E34" s="7" t="s">
        <v>9</v>
      </c>
      <c r="F34" s="7" t="s">
        <v>6</v>
      </c>
      <c r="G34" s="7">
        <v>110</v>
      </c>
      <c r="H34" s="19" t="s">
        <v>43</v>
      </c>
      <c r="I34" s="10">
        <f t="shared" si="2"/>
        <v>0</v>
      </c>
      <c r="J34" s="10">
        <f t="shared" si="2"/>
        <v>0</v>
      </c>
      <c r="K34" s="10">
        <f t="shared" si="2"/>
        <v>0</v>
      </c>
    </row>
    <row r="35" spans="1:16" ht="84" hidden="1" x14ac:dyDescent="0.25">
      <c r="A35" s="7" t="s">
        <v>39</v>
      </c>
      <c r="B35" s="7">
        <v>1</v>
      </c>
      <c r="C35" s="7" t="s">
        <v>40</v>
      </c>
      <c r="D35" s="7" t="s">
        <v>44</v>
      </c>
      <c r="E35" s="7" t="s">
        <v>9</v>
      </c>
      <c r="F35" s="7">
        <v>1000</v>
      </c>
      <c r="G35" s="7">
        <v>110</v>
      </c>
      <c r="H35" s="18" t="s">
        <v>45</v>
      </c>
      <c r="I35" s="10">
        <v>0</v>
      </c>
      <c r="J35" s="10">
        <v>0</v>
      </c>
      <c r="K35" s="10">
        <v>0</v>
      </c>
    </row>
    <row r="36" spans="1:16" ht="48" x14ac:dyDescent="0.25">
      <c r="A36" s="12" t="s">
        <v>77</v>
      </c>
      <c r="B36" s="12">
        <v>1</v>
      </c>
      <c r="C36" s="12">
        <v>11</v>
      </c>
      <c r="D36" s="12" t="s">
        <v>46</v>
      </c>
      <c r="E36" s="12" t="s">
        <v>4</v>
      </c>
      <c r="F36" s="12" t="s">
        <v>6</v>
      </c>
      <c r="G36" s="12">
        <v>120</v>
      </c>
      <c r="H36" s="24" t="s">
        <v>47</v>
      </c>
      <c r="I36" s="13">
        <f t="shared" ref="I36:K36" si="3">I37</f>
        <v>145.19999999999999</v>
      </c>
      <c r="J36" s="13">
        <f t="shared" si="3"/>
        <v>145.19999999999999</v>
      </c>
      <c r="K36" s="13">
        <f t="shared" si="3"/>
        <v>100</v>
      </c>
    </row>
    <row r="37" spans="1:16" ht="88.5" customHeight="1" x14ac:dyDescent="0.25">
      <c r="A37" s="7" t="s">
        <v>77</v>
      </c>
      <c r="B37" s="7" t="s">
        <v>15</v>
      </c>
      <c r="C37" s="7" t="s">
        <v>48</v>
      </c>
      <c r="D37" s="7" t="s">
        <v>49</v>
      </c>
      <c r="E37" s="7" t="s">
        <v>34</v>
      </c>
      <c r="F37" s="7" t="s">
        <v>6</v>
      </c>
      <c r="G37" s="7" t="s">
        <v>50</v>
      </c>
      <c r="H37" s="18" t="s">
        <v>51</v>
      </c>
      <c r="I37" s="10">
        <f>I38</f>
        <v>145.19999999999999</v>
      </c>
      <c r="J37" s="10">
        <f>J38</f>
        <v>145.19999999999999</v>
      </c>
      <c r="K37" s="10">
        <f>K38</f>
        <v>100</v>
      </c>
    </row>
    <row r="38" spans="1:16" ht="72" x14ac:dyDescent="0.25">
      <c r="A38" s="7" t="s">
        <v>77</v>
      </c>
      <c r="B38" s="7" t="s">
        <v>15</v>
      </c>
      <c r="C38" s="7" t="s">
        <v>48</v>
      </c>
      <c r="D38" s="7" t="s">
        <v>52</v>
      </c>
      <c r="E38" s="7" t="s">
        <v>34</v>
      </c>
      <c r="F38" s="7" t="s">
        <v>68</v>
      </c>
      <c r="G38" s="7" t="s">
        <v>50</v>
      </c>
      <c r="H38" s="18" t="s">
        <v>72</v>
      </c>
      <c r="I38" s="10">
        <v>145.19999999999999</v>
      </c>
      <c r="J38" s="10">
        <v>145.19999999999999</v>
      </c>
      <c r="K38" s="10">
        <v>100</v>
      </c>
    </row>
    <row r="39" spans="1:16" ht="27" x14ac:dyDescent="0.25">
      <c r="A39" s="16" t="s">
        <v>7</v>
      </c>
      <c r="B39" s="16" t="s">
        <v>15</v>
      </c>
      <c r="C39" s="16" t="s">
        <v>79</v>
      </c>
      <c r="D39" s="16" t="s">
        <v>5</v>
      </c>
      <c r="E39" s="16" t="s">
        <v>4</v>
      </c>
      <c r="F39" s="16" t="s">
        <v>6</v>
      </c>
      <c r="G39" s="16" t="s">
        <v>7</v>
      </c>
      <c r="H39" s="29" t="s">
        <v>132</v>
      </c>
      <c r="I39" s="13">
        <f>I41</f>
        <v>-69.400000000000006</v>
      </c>
      <c r="J39" s="13">
        <f>J41</f>
        <v>-69.400000000000006</v>
      </c>
      <c r="K39" s="13">
        <f>K41</f>
        <v>100</v>
      </c>
    </row>
    <row r="40" spans="1:16" ht="27" customHeight="1" x14ac:dyDescent="0.25">
      <c r="A40" s="7" t="s">
        <v>77</v>
      </c>
      <c r="B40" s="7" t="s">
        <v>15</v>
      </c>
      <c r="C40" s="7" t="s">
        <v>79</v>
      </c>
      <c r="D40" s="7" t="s">
        <v>81</v>
      </c>
      <c r="E40" s="7" t="s">
        <v>4</v>
      </c>
      <c r="F40" s="7" t="s">
        <v>6</v>
      </c>
      <c r="G40" s="7" t="s">
        <v>64</v>
      </c>
      <c r="H40" s="30" t="s">
        <v>132</v>
      </c>
      <c r="I40" s="10">
        <f>I41</f>
        <v>-69.400000000000006</v>
      </c>
      <c r="J40" s="10">
        <f>J41</f>
        <v>-69.400000000000006</v>
      </c>
      <c r="K40" s="10">
        <f>K41</f>
        <v>100</v>
      </c>
    </row>
    <row r="41" spans="1:16" ht="31.5" customHeight="1" x14ac:dyDescent="0.25">
      <c r="A41" s="7" t="s">
        <v>77</v>
      </c>
      <c r="B41" s="7" t="s">
        <v>15</v>
      </c>
      <c r="C41" s="7" t="s">
        <v>79</v>
      </c>
      <c r="D41" s="7" t="s">
        <v>80</v>
      </c>
      <c r="E41" s="7" t="s">
        <v>34</v>
      </c>
      <c r="F41" s="7" t="s">
        <v>6</v>
      </c>
      <c r="G41" s="7" t="s">
        <v>64</v>
      </c>
      <c r="H41" s="30" t="s">
        <v>132</v>
      </c>
      <c r="I41" s="10">
        <v>-69.400000000000006</v>
      </c>
      <c r="J41" s="10">
        <v>-69.400000000000006</v>
      </c>
      <c r="K41" s="10">
        <v>100</v>
      </c>
    </row>
    <row r="42" spans="1:16" x14ac:dyDescent="0.25">
      <c r="A42" s="7" t="s">
        <v>7</v>
      </c>
      <c r="B42" s="7">
        <v>2</v>
      </c>
      <c r="C42" s="7" t="s">
        <v>4</v>
      </c>
      <c r="D42" s="7" t="s">
        <v>5</v>
      </c>
      <c r="E42" s="7" t="s">
        <v>4</v>
      </c>
      <c r="F42" s="7" t="s">
        <v>6</v>
      </c>
      <c r="G42" s="7" t="s">
        <v>7</v>
      </c>
      <c r="H42" s="25" t="s">
        <v>53</v>
      </c>
      <c r="I42" s="8">
        <f>I43</f>
        <v>10617.2</v>
      </c>
      <c r="J42" s="8">
        <f>J44+J47+J49+J71</f>
        <v>8081.8</v>
      </c>
      <c r="K42" s="8">
        <f>K43</f>
        <v>96.6</v>
      </c>
    </row>
    <row r="43" spans="1:16" ht="24" x14ac:dyDescent="0.25">
      <c r="A43" s="16" t="s">
        <v>7</v>
      </c>
      <c r="B43" s="16">
        <v>2</v>
      </c>
      <c r="C43" s="16" t="s">
        <v>54</v>
      </c>
      <c r="D43" s="16" t="s">
        <v>5</v>
      </c>
      <c r="E43" s="16" t="s">
        <v>4</v>
      </c>
      <c r="F43" s="16" t="s">
        <v>6</v>
      </c>
      <c r="G43" s="16" t="s">
        <v>7</v>
      </c>
      <c r="H43" s="26" t="s">
        <v>55</v>
      </c>
      <c r="I43" s="17">
        <v>10617.2</v>
      </c>
      <c r="J43" s="17">
        <v>10585.2</v>
      </c>
      <c r="K43" s="17">
        <v>96.6</v>
      </c>
    </row>
    <row r="44" spans="1:16" ht="33.75" customHeight="1" x14ac:dyDescent="0.25">
      <c r="A44" s="9" t="s">
        <v>77</v>
      </c>
      <c r="B44" s="9">
        <v>2</v>
      </c>
      <c r="C44" s="9" t="s">
        <v>54</v>
      </c>
      <c r="D44" s="9" t="s">
        <v>84</v>
      </c>
      <c r="E44" s="9" t="s">
        <v>4</v>
      </c>
      <c r="F44" s="9" t="s">
        <v>6</v>
      </c>
      <c r="G44" s="9">
        <v>151</v>
      </c>
      <c r="H44" s="20" t="s">
        <v>56</v>
      </c>
      <c r="I44" s="10">
        <f>I45</f>
        <v>3896.6</v>
      </c>
      <c r="J44" s="10">
        <f>J45</f>
        <v>3896.6</v>
      </c>
      <c r="K44" s="10">
        <f>K45</f>
        <v>100</v>
      </c>
    </row>
    <row r="45" spans="1:16" ht="26.25" customHeight="1" x14ac:dyDescent="0.25">
      <c r="A45" s="7" t="s">
        <v>77</v>
      </c>
      <c r="B45" s="7">
        <v>2</v>
      </c>
      <c r="C45" s="7" t="s">
        <v>54</v>
      </c>
      <c r="D45" s="7" t="s">
        <v>84</v>
      </c>
      <c r="E45" s="7">
        <v>10</v>
      </c>
      <c r="F45" s="7" t="s">
        <v>6</v>
      </c>
      <c r="G45" s="7">
        <v>151</v>
      </c>
      <c r="H45" s="18" t="s">
        <v>73</v>
      </c>
      <c r="I45" s="10">
        <v>3896.6</v>
      </c>
      <c r="J45" s="10">
        <v>3896.6</v>
      </c>
      <c r="K45" s="10">
        <v>100</v>
      </c>
      <c r="P45" s="31"/>
    </row>
    <row r="46" spans="1:16" hidden="1" x14ac:dyDescent="0.25">
      <c r="A46" s="16" t="s">
        <v>77</v>
      </c>
      <c r="B46" s="16">
        <v>2</v>
      </c>
      <c r="C46" s="16" t="s">
        <v>54</v>
      </c>
      <c r="D46" s="16" t="s">
        <v>91</v>
      </c>
      <c r="E46" s="16" t="s">
        <v>4</v>
      </c>
      <c r="F46" s="16" t="s">
        <v>6</v>
      </c>
      <c r="G46" s="16">
        <v>151</v>
      </c>
      <c r="H46" s="27" t="s">
        <v>90</v>
      </c>
      <c r="I46" s="13">
        <f>I47+I49</f>
        <v>308.39999999999998</v>
      </c>
      <c r="J46" s="13">
        <f>J47+J49</f>
        <v>308.39999999999998</v>
      </c>
      <c r="K46" s="13">
        <f>K47+K49</f>
        <v>200</v>
      </c>
      <c r="L46" t="s">
        <v>95</v>
      </c>
      <c r="P46" s="31"/>
    </row>
    <row r="47" spans="1:16" ht="72" x14ac:dyDescent="0.25">
      <c r="A47" s="14" t="s">
        <v>77</v>
      </c>
      <c r="B47" s="14">
        <v>2</v>
      </c>
      <c r="C47" s="14" t="s">
        <v>54</v>
      </c>
      <c r="D47" s="14" t="s">
        <v>87</v>
      </c>
      <c r="E47" s="14" t="s">
        <v>4</v>
      </c>
      <c r="F47" s="14" t="s">
        <v>6</v>
      </c>
      <c r="G47" s="14">
        <v>151</v>
      </c>
      <c r="H47" s="18" t="s">
        <v>96</v>
      </c>
      <c r="I47" s="15">
        <f>I48</f>
        <v>12</v>
      </c>
      <c r="J47" s="15">
        <f>J48</f>
        <v>12</v>
      </c>
      <c r="K47" s="15">
        <f>K48</f>
        <v>100</v>
      </c>
      <c r="P47" s="32"/>
    </row>
    <row r="48" spans="1:16" ht="43.5" customHeight="1" x14ac:dyDescent="0.25">
      <c r="A48" s="7" t="s">
        <v>77</v>
      </c>
      <c r="B48" s="7">
        <v>2</v>
      </c>
      <c r="C48" s="7" t="s">
        <v>54</v>
      </c>
      <c r="D48" s="7" t="s">
        <v>87</v>
      </c>
      <c r="E48" s="7">
        <v>10</v>
      </c>
      <c r="F48" s="7" t="s">
        <v>57</v>
      </c>
      <c r="G48" s="7">
        <v>151</v>
      </c>
      <c r="H48" s="19" t="s">
        <v>97</v>
      </c>
      <c r="I48" s="10">
        <v>12</v>
      </c>
      <c r="J48" s="10">
        <v>12</v>
      </c>
      <c r="K48" s="10">
        <v>100</v>
      </c>
      <c r="P48" s="32"/>
    </row>
    <row r="49" spans="1:16" ht="48" x14ac:dyDescent="0.25">
      <c r="A49" s="14" t="s">
        <v>77</v>
      </c>
      <c r="B49" s="14">
        <v>2</v>
      </c>
      <c r="C49" s="14" t="s">
        <v>54</v>
      </c>
      <c r="D49" s="14" t="s">
        <v>85</v>
      </c>
      <c r="E49" s="14" t="s">
        <v>4</v>
      </c>
      <c r="F49" s="14" t="s">
        <v>6</v>
      </c>
      <c r="G49" s="14">
        <v>151</v>
      </c>
      <c r="H49" s="19" t="s">
        <v>86</v>
      </c>
      <c r="I49" s="15">
        <f>I50</f>
        <v>296.39999999999998</v>
      </c>
      <c r="J49" s="15">
        <f>J50</f>
        <v>296.39999999999998</v>
      </c>
      <c r="K49" s="15">
        <f>K50</f>
        <v>100</v>
      </c>
      <c r="P49" s="32"/>
    </row>
    <row r="50" spans="1:16" ht="48" customHeight="1" x14ac:dyDescent="0.25">
      <c r="A50" s="7" t="s">
        <v>77</v>
      </c>
      <c r="B50" s="7">
        <v>2</v>
      </c>
      <c r="C50" s="7" t="s">
        <v>54</v>
      </c>
      <c r="D50" s="14" t="s">
        <v>85</v>
      </c>
      <c r="E50" s="7" t="s">
        <v>34</v>
      </c>
      <c r="F50" s="7" t="s">
        <v>6</v>
      </c>
      <c r="G50" s="7">
        <v>151</v>
      </c>
      <c r="H50" s="19" t="s">
        <v>74</v>
      </c>
      <c r="I50" s="10">
        <v>296.39999999999998</v>
      </c>
      <c r="J50" s="10">
        <v>296.39999999999998</v>
      </c>
      <c r="K50" s="10">
        <v>100</v>
      </c>
      <c r="P50" s="33"/>
    </row>
    <row r="51" spans="1:16" x14ac:dyDescent="0.25">
      <c r="A51" s="11" t="s">
        <v>7</v>
      </c>
      <c r="B51" s="11">
        <v>2</v>
      </c>
      <c r="C51" s="11" t="s">
        <v>54</v>
      </c>
      <c r="D51" s="11" t="s">
        <v>5</v>
      </c>
      <c r="E51" s="11" t="s">
        <v>4</v>
      </c>
      <c r="F51" s="11" t="s">
        <v>6</v>
      </c>
      <c r="G51" s="11">
        <v>151</v>
      </c>
      <c r="H51" s="28" t="s">
        <v>58</v>
      </c>
      <c r="I51" s="8">
        <f>I52</f>
        <v>6195.5999999999995</v>
      </c>
      <c r="J51" s="8">
        <f>J52</f>
        <v>7867.7</v>
      </c>
      <c r="K51" s="8">
        <f>K52</f>
        <v>94</v>
      </c>
    </row>
    <row r="52" spans="1:16" ht="24" x14ac:dyDescent="0.25">
      <c r="A52" s="16" t="s">
        <v>77</v>
      </c>
      <c r="B52" s="16">
        <v>2</v>
      </c>
      <c r="C52" s="16" t="s">
        <v>54</v>
      </c>
      <c r="D52" s="16" t="s">
        <v>88</v>
      </c>
      <c r="E52" s="16" t="s">
        <v>4</v>
      </c>
      <c r="F52" s="16" t="s">
        <v>6</v>
      </c>
      <c r="G52" s="16">
        <v>151</v>
      </c>
      <c r="H52" s="26" t="s">
        <v>60</v>
      </c>
      <c r="I52" s="13">
        <f>I55+I56+I57+I58+I61+I62+I63+I64+I65+I67+I69+I70+I71+I72+I73</f>
        <v>6195.5999999999995</v>
      </c>
      <c r="J52" s="13">
        <v>7867.7</v>
      </c>
      <c r="K52" s="13">
        <v>94</v>
      </c>
    </row>
    <row r="53" spans="1:16" ht="165.75" hidden="1" x14ac:dyDescent="0.25">
      <c r="A53" s="14" t="s">
        <v>77</v>
      </c>
      <c r="B53" s="14" t="s">
        <v>61</v>
      </c>
      <c r="C53" s="14" t="s">
        <v>54</v>
      </c>
      <c r="D53" s="14" t="s">
        <v>59</v>
      </c>
      <c r="E53" s="14" t="s">
        <v>34</v>
      </c>
      <c r="F53" s="14" t="s">
        <v>78</v>
      </c>
      <c r="G53" s="14" t="s">
        <v>62</v>
      </c>
      <c r="H53" s="30" t="s">
        <v>82</v>
      </c>
      <c r="I53" s="15"/>
      <c r="J53" s="15">
        <v>0</v>
      </c>
      <c r="K53" s="15">
        <v>0</v>
      </c>
    </row>
    <row r="54" spans="1:16" ht="120" hidden="1" x14ac:dyDescent="0.25">
      <c r="A54" s="7" t="s">
        <v>77</v>
      </c>
      <c r="B54" s="7" t="s">
        <v>61</v>
      </c>
      <c r="C54" s="7" t="s">
        <v>54</v>
      </c>
      <c r="D54" s="7" t="s">
        <v>59</v>
      </c>
      <c r="E54" s="7" t="s">
        <v>34</v>
      </c>
      <c r="F54" s="7" t="s">
        <v>75</v>
      </c>
      <c r="G54" s="7" t="s">
        <v>62</v>
      </c>
      <c r="H54" s="18" t="s">
        <v>76</v>
      </c>
      <c r="I54" s="10"/>
      <c r="J54" s="10">
        <v>0</v>
      </c>
      <c r="K54" s="10">
        <v>0</v>
      </c>
    </row>
    <row r="55" spans="1:16" s="38" customFormat="1" ht="59.25" customHeight="1" x14ac:dyDescent="0.25">
      <c r="A55" s="39" t="s">
        <v>77</v>
      </c>
      <c r="B55" s="39" t="s">
        <v>61</v>
      </c>
      <c r="C55" s="39" t="s">
        <v>54</v>
      </c>
      <c r="D55" s="39" t="s">
        <v>133</v>
      </c>
      <c r="E55" s="39" t="s">
        <v>34</v>
      </c>
      <c r="F55" s="39" t="s">
        <v>6</v>
      </c>
      <c r="G55" s="39" t="s">
        <v>134</v>
      </c>
      <c r="H55" s="18" t="s">
        <v>135</v>
      </c>
      <c r="I55" s="40">
        <v>103.5</v>
      </c>
      <c r="J55" s="40">
        <v>103.5</v>
      </c>
      <c r="K55" s="40">
        <v>100</v>
      </c>
    </row>
    <row r="56" spans="1:16" s="38" customFormat="1" ht="120.75" customHeight="1" x14ac:dyDescent="0.25">
      <c r="A56" s="39" t="s">
        <v>77</v>
      </c>
      <c r="B56" s="39" t="s">
        <v>61</v>
      </c>
      <c r="C56" s="39" t="s">
        <v>54</v>
      </c>
      <c r="D56" s="39" t="s">
        <v>88</v>
      </c>
      <c r="E56" s="39" t="s">
        <v>34</v>
      </c>
      <c r="F56" s="39" t="s">
        <v>121</v>
      </c>
      <c r="G56" s="39" t="s">
        <v>62</v>
      </c>
      <c r="H56" s="18" t="s">
        <v>122</v>
      </c>
      <c r="I56" s="40">
        <v>533.29999999999995</v>
      </c>
      <c r="J56" s="40">
        <v>533.29999999999995</v>
      </c>
      <c r="K56" s="40">
        <v>100</v>
      </c>
    </row>
    <row r="57" spans="1:16" s="38" customFormat="1" ht="162.75" customHeight="1" x14ac:dyDescent="0.25">
      <c r="A57" s="39" t="s">
        <v>77</v>
      </c>
      <c r="B57" s="39" t="s">
        <v>61</v>
      </c>
      <c r="C57" s="39" t="s">
        <v>54</v>
      </c>
      <c r="D57" s="39" t="s">
        <v>88</v>
      </c>
      <c r="E57" s="39" t="s">
        <v>34</v>
      </c>
      <c r="F57" s="39" t="s">
        <v>137</v>
      </c>
      <c r="G57" s="39" t="s">
        <v>62</v>
      </c>
      <c r="H57" s="18" t="s">
        <v>138</v>
      </c>
      <c r="I57" s="40">
        <v>15.3</v>
      </c>
      <c r="J57" s="40">
        <v>15.3</v>
      </c>
      <c r="K57" s="40">
        <v>100</v>
      </c>
    </row>
    <row r="58" spans="1:16" s="38" customFormat="1" ht="255.75" customHeight="1" x14ac:dyDescent="0.25">
      <c r="A58" s="39" t="s">
        <v>77</v>
      </c>
      <c r="B58" s="39" t="s">
        <v>61</v>
      </c>
      <c r="C58" s="39" t="s">
        <v>54</v>
      </c>
      <c r="D58" s="39" t="s">
        <v>88</v>
      </c>
      <c r="E58" s="39" t="s">
        <v>34</v>
      </c>
      <c r="F58" s="39" t="s">
        <v>136</v>
      </c>
      <c r="G58" s="39" t="s">
        <v>62</v>
      </c>
      <c r="H58" s="18" t="s">
        <v>139</v>
      </c>
      <c r="I58" s="40">
        <v>50.3</v>
      </c>
      <c r="J58" s="40">
        <v>50.3</v>
      </c>
      <c r="K58" s="40">
        <v>100</v>
      </c>
    </row>
    <row r="59" spans="1:16" s="38" customFormat="1" ht="159" hidden="1" customHeight="1" x14ac:dyDescent="0.25">
      <c r="A59" s="39" t="s">
        <v>77</v>
      </c>
      <c r="B59" s="39" t="s">
        <v>61</v>
      </c>
      <c r="C59" s="39" t="s">
        <v>54</v>
      </c>
      <c r="D59" s="39" t="s">
        <v>88</v>
      </c>
      <c r="E59" s="39" t="s">
        <v>34</v>
      </c>
      <c r="F59" s="39" t="s">
        <v>101</v>
      </c>
      <c r="G59" s="39" t="s">
        <v>62</v>
      </c>
      <c r="H59" s="18" t="s">
        <v>102</v>
      </c>
      <c r="I59" s="40">
        <v>0</v>
      </c>
      <c r="J59" s="40">
        <v>0</v>
      </c>
      <c r="K59" s="40">
        <v>0</v>
      </c>
    </row>
    <row r="60" spans="1:16" s="38" customFormat="1" ht="135" customHeight="1" x14ac:dyDescent="0.25">
      <c r="A60" s="39" t="s">
        <v>77</v>
      </c>
      <c r="B60" s="39" t="s">
        <v>61</v>
      </c>
      <c r="C60" s="39" t="s">
        <v>54</v>
      </c>
      <c r="D60" s="39" t="s">
        <v>88</v>
      </c>
      <c r="E60" s="39" t="s">
        <v>34</v>
      </c>
      <c r="F60" s="39" t="s">
        <v>110</v>
      </c>
      <c r="G60" s="39" t="s">
        <v>134</v>
      </c>
      <c r="H60" s="43" t="s">
        <v>111</v>
      </c>
      <c r="I60" s="40">
        <v>105.8</v>
      </c>
      <c r="J60" s="40">
        <v>105.8</v>
      </c>
      <c r="K60" s="40">
        <v>100</v>
      </c>
    </row>
    <row r="61" spans="1:16" s="38" customFormat="1" ht="169.5" customHeight="1" x14ac:dyDescent="0.25">
      <c r="A61" s="39" t="s">
        <v>77</v>
      </c>
      <c r="B61" s="39" t="s">
        <v>61</v>
      </c>
      <c r="C61" s="39" t="s">
        <v>54</v>
      </c>
      <c r="D61" s="39" t="s">
        <v>88</v>
      </c>
      <c r="E61" s="39" t="s">
        <v>34</v>
      </c>
      <c r="F61" s="39" t="s">
        <v>141</v>
      </c>
      <c r="G61" s="39" t="s">
        <v>134</v>
      </c>
      <c r="H61" s="43" t="s">
        <v>140</v>
      </c>
      <c r="I61" s="40">
        <v>573</v>
      </c>
      <c r="J61" s="40">
        <v>573</v>
      </c>
      <c r="K61" s="40">
        <v>100</v>
      </c>
    </row>
    <row r="62" spans="1:16" s="38" customFormat="1" ht="153.75" customHeight="1" x14ac:dyDescent="0.25">
      <c r="A62" s="39" t="s">
        <v>77</v>
      </c>
      <c r="B62" s="39" t="s">
        <v>61</v>
      </c>
      <c r="C62" s="39" t="s">
        <v>54</v>
      </c>
      <c r="D62" s="39" t="s">
        <v>88</v>
      </c>
      <c r="E62" s="39" t="s">
        <v>34</v>
      </c>
      <c r="F62" s="39" t="s">
        <v>141</v>
      </c>
      <c r="G62" s="39" t="s">
        <v>134</v>
      </c>
      <c r="H62" s="43" t="s">
        <v>142</v>
      </c>
      <c r="I62" s="40">
        <v>15.5</v>
      </c>
      <c r="J62" s="40">
        <v>15.5</v>
      </c>
      <c r="K62" s="40">
        <v>100</v>
      </c>
    </row>
    <row r="63" spans="1:16" s="38" customFormat="1" ht="144.75" customHeight="1" thickBot="1" x14ac:dyDescent="0.3">
      <c r="A63" s="39" t="s">
        <v>77</v>
      </c>
      <c r="B63" s="39" t="s">
        <v>61</v>
      </c>
      <c r="C63" s="39" t="s">
        <v>54</v>
      </c>
      <c r="D63" s="39" t="s">
        <v>88</v>
      </c>
      <c r="E63" s="39" t="s">
        <v>34</v>
      </c>
      <c r="F63" s="39" t="s">
        <v>103</v>
      </c>
      <c r="G63" s="39" t="s">
        <v>62</v>
      </c>
      <c r="H63" s="42" t="s">
        <v>104</v>
      </c>
      <c r="I63" s="40">
        <v>239.5</v>
      </c>
      <c r="J63" s="40">
        <v>239.5</v>
      </c>
      <c r="K63" s="40">
        <v>100</v>
      </c>
    </row>
    <row r="64" spans="1:16" s="38" customFormat="1" ht="134.25" customHeight="1" x14ac:dyDescent="0.25">
      <c r="A64" s="39" t="s">
        <v>77</v>
      </c>
      <c r="B64" s="39" t="s">
        <v>61</v>
      </c>
      <c r="C64" s="39" t="s">
        <v>54</v>
      </c>
      <c r="D64" s="39" t="s">
        <v>88</v>
      </c>
      <c r="E64" s="39" t="s">
        <v>34</v>
      </c>
      <c r="F64" s="39" t="s">
        <v>112</v>
      </c>
      <c r="G64" s="39" t="s">
        <v>62</v>
      </c>
      <c r="H64" s="44" t="s">
        <v>113</v>
      </c>
      <c r="I64" s="40">
        <v>390</v>
      </c>
      <c r="J64" s="40">
        <v>390</v>
      </c>
      <c r="K64" s="40">
        <v>100</v>
      </c>
    </row>
    <row r="65" spans="1:11" s="38" customFormat="1" ht="97.5" customHeight="1" x14ac:dyDescent="0.25">
      <c r="A65" s="51" t="s">
        <v>77</v>
      </c>
      <c r="B65" s="39" t="s">
        <v>61</v>
      </c>
      <c r="C65" s="39" t="s">
        <v>54</v>
      </c>
      <c r="D65" s="39" t="s">
        <v>88</v>
      </c>
      <c r="E65" s="39" t="s">
        <v>34</v>
      </c>
      <c r="F65" s="39" t="s">
        <v>123</v>
      </c>
      <c r="G65" s="39" t="s">
        <v>62</v>
      </c>
      <c r="H65" s="44" t="s">
        <v>125</v>
      </c>
      <c r="I65" s="40">
        <v>220.3</v>
      </c>
      <c r="J65" s="40">
        <v>220.3</v>
      </c>
      <c r="K65" s="40">
        <v>100</v>
      </c>
    </row>
    <row r="66" spans="1:11" s="38" customFormat="1" ht="144" hidden="1" customHeight="1" x14ac:dyDescent="0.25">
      <c r="A66" s="51" t="s">
        <v>77</v>
      </c>
      <c r="B66" s="39" t="s">
        <v>61</v>
      </c>
      <c r="C66" s="39" t="s">
        <v>54</v>
      </c>
      <c r="D66" s="39" t="s">
        <v>88</v>
      </c>
      <c r="E66" s="39" t="s">
        <v>34</v>
      </c>
      <c r="F66" s="39" t="s">
        <v>124</v>
      </c>
      <c r="G66" s="39" t="s">
        <v>62</v>
      </c>
      <c r="H66" s="44" t="s">
        <v>126</v>
      </c>
      <c r="I66" s="40">
        <v>0</v>
      </c>
      <c r="J66" s="40"/>
      <c r="K66" s="40"/>
    </row>
    <row r="67" spans="1:11" s="35" customFormat="1" ht="141" customHeight="1" x14ac:dyDescent="0.25">
      <c r="A67" s="45">
        <v>810</v>
      </c>
      <c r="B67" s="36" t="s">
        <v>61</v>
      </c>
      <c r="C67" s="36" t="s">
        <v>54</v>
      </c>
      <c r="D67" s="36" t="s">
        <v>88</v>
      </c>
      <c r="E67" s="36" t="s">
        <v>34</v>
      </c>
      <c r="F67" s="36" t="s">
        <v>75</v>
      </c>
      <c r="G67" s="36" t="s">
        <v>62</v>
      </c>
      <c r="H67" s="41" t="s">
        <v>99</v>
      </c>
      <c r="I67" s="37">
        <v>35.700000000000003</v>
      </c>
      <c r="J67" s="37">
        <v>35.700000000000003</v>
      </c>
      <c r="K67" s="37">
        <v>100</v>
      </c>
    </row>
    <row r="68" spans="1:11" s="38" customFormat="1" ht="133.5" hidden="1" customHeight="1" x14ac:dyDescent="0.25">
      <c r="A68" s="39" t="s">
        <v>77</v>
      </c>
      <c r="B68" s="39" t="s">
        <v>61</v>
      </c>
      <c r="C68" s="39" t="s">
        <v>54</v>
      </c>
      <c r="D68" s="39" t="s">
        <v>88</v>
      </c>
      <c r="E68" s="39" t="s">
        <v>34</v>
      </c>
      <c r="F68" s="39" t="s">
        <v>98</v>
      </c>
      <c r="G68" s="39" t="s">
        <v>62</v>
      </c>
      <c r="H68" s="41" t="s">
        <v>100</v>
      </c>
      <c r="I68" s="40">
        <v>0</v>
      </c>
      <c r="J68" s="40">
        <v>0</v>
      </c>
      <c r="K68" s="40">
        <v>0</v>
      </c>
    </row>
    <row r="69" spans="1:11" s="38" customFormat="1" ht="133.5" customHeight="1" x14ac:dyDescent="0.25">
      <c r="A69" s="39" t="s">
        <v>77</v>
      </c>
      <c r="B69" s="39" t="s">
        <v>61</v>
      </c>
      <c r="C69" s="39" t="s">
        <v>54</v>
      </c>
      <c r="D69" s="39" t="s">
        <v>88</v>
      </c>
      <c r="E69" s="39" t="s">
        <v>34</v>
      </c>
      <c r="F69" s="39" t="s">
        <v>116</v>
      </c>
      <c r="G69" s="39" t="s">
        <v>62</v>
      </c>
      <c r="H69" s="47" t="s">
        <v>117</v>
      </c>
      <c r="I69" s="40">
        <v>92</v>
      </c>
      <c r="J69" s="40">
        <v>92</v>
      </c>
      <c r="K69" s="40">
        <v>100</v>
      </c>
    </row>
    <row r="70" spans="1:11" s="38" customFormat="1" ht="155.25" customHeight="1" x14ac:dyDescent="0.25">
      <c r="A70" s="39" t="s">
        <v>77</v>
      </c>
      <c r="B70" s="39" t="s">
        <v>61</v>
      </c>
      <c r="C70" s="39" t="s">
        <v>54</v>
      </c>
      <c r="D70" s="39" t="s">
        <v>88</v>
      </c>
      <c r="E70" s="39" t="s">
        <v>34</v>
      </c>
      <c r="F70" s="39" t="s">
        <v>144</v>
      </c>
      <c r="G70" s="39" t="s">
        <v>62</v>
      </c>
      <c r="H70" s="46" t="s">
        <v>143</v>
      </c>
      <c r="I70" s="40">
        <v>32</v>
      </c>
      <c r="J70" s="40">
        <v>0</v>
      </c>
      <c r="K70" s="40">
        <v>0</v>
      </c>
    </row>
    <row r="71" spans="1:11" ht="134.25" customHeight="1" x14ac:dyDescent="0.25">
      <c r="A71" s="34" t="s">
        <v>77</v>
      </c>
      <c r="B71" s="7" t="s">
        <v>61</v>
      </c>
      <c r="C71" s="7" t="s">
        <v>54</v>
      </c>
      <c r="D71" s="7" t="s">
        <v>88</v>
      </c>
      <c r="E71" s="7" t="s">
        <v>34</v>
      </c>
      <c r="F71" s="7" t="s">
        <v>67</v>
      </c>
      <c r="G71" s="7" t="s">
        <v>62</v>
      </c>
      <c r="H71" s="18" t="s">
        <v>89</v>
      </c>
      <c r="I71" s="10">
        <v>3876.8</v>
      </c>
      <c r="J71" s="10">
        <v>3876.8</v>
      </c>
      <c r="K71" s="10">
        <v>100</v>
      </c>
    </row>
    <row r="72" spans="1:11" s="38" customFormat="1" ht="97.5" customHeight="1" x14ac:dyDescent="0.25">
      <c r="A72" s="48" t="s">
        <v>77</v>
      </c>
      <c r="B72" s="48" t="s">
        <v>61</v>
      </c>
      <c r="C72" s="48" t="s">
        <v>54</v>
      </c>
      <c r="D72" s="48" t="s">
        <v>88</v>
      </c>
      <c r="E72" s="48" t="s">
        <v>34</v>
      </c>
      <c r="F72" s="48" t="s">
        <v>146</v>
      </c>
      <c r="G72" s="48" t="s">
        <v>134</v>
      </c>
      <c r="H72" s="33" t="s">
        <v>145</v>
      </c>
      <c r="I72" s="49">
        <v>8</v>
      </c>
      <c r="J72" s="49">
        <v>8</v>
      </c>
      <c r="K72" s="49">
        <v>100</v>
      </c>
    </row>
    <row r="73" spans="1:11" s="38" customFormat="1" ht="122.25" customHeight="1" x14ac:dyDescent="0.25">
      <c r="A73" s="48" t="s">
        <v>77</v>
      </c>
      <c r="B73" s="48" t="s">
        <v>61</v>
      </c>
      <c r="C73" s="48" t="s">
        <v>54</v>
      </c>
      <c r="D73" s="48" t="s">
        <v>88</v>
      </c>
      <c r="E73" s="48" t="s">
        <v>34</v>
      </c>
      <c r="F73" s="48" t="s">
        <v>114</v>
      </c>
      <c r="G73" s="48" t="s">
        <v>62</v>
      </c>
      <c r="H73" s="46" t="s">
        <v>115</v>
      </c>
      <c r="I73" s="49">
        <v>10.4</v>
      </c>
      <c r="J73" s="49">
        <v>10.4</v>
      </c>
      <c r="K73" s="49">
        <v>100</v>
      </c>
    </row>
    <row r="74" spans="1:11" s="50" customFormat="1" ht="23.25" customHeight="1" x14ac:dyDescent="0.25">
      <c r="A74" s="16" t="s">
        <v>77</v>
      </c>
      <c r="B74" s="16" t="s">
        <v>61</v>
      </c>
      <c r="C74" s="16" t="s">
        <v>118</v>
      </c>
      <c r="D74" s="16" t="s">
        <v>5</v>
      </c>
      <c r="E74" s="16" t="s">
        <v>4</v>
      </c>
      <c r="F74" s="16" t="s">
        <v>6</v>
      </c>
      <c r="G74" s="16" t="s">
        <v>119</v>
      </c>
      <c r="H74" s="53" t="s">
        <v>147</v>
      </c>
      <c r="I74" s="13">
        <f>I76</f>
        <v>110.7</v>
      </c>
      <c r="J74" s="13">
        <f>J76</f>
        <v>110.7</v>
      </c>
      <c r="K74" s="13">
        <f>K76</f>
        <v>100</v>
      </c>
    </row>
    <row r="75" spans="1:11" s="38" customFormat="1" ht="24.75" customHeight="1" x14ac:dyDescent="0.25">
      <c r="A75" s="39" t="s">
        <v>77</v>
      </c>
      <c r="B75" s="39" t="s">
        <v>61</v>
      </c>
      <c r="C75" s="39" t="s">
        <v>118</v>
      </c>
      <c r="D75" s="39" t="s">
        <v>46</v>
      </c>
      <c r="E75" s="39" t="s">
        <v>34</v>
      </c>
      <c r="F75" s="39" t="s">
        <v>6</v>
      </c>
      <c r="G75" s="39" t="s">
        <v>119</v>
      </c>
      <c r="H75" s="54" t="s">
        <v>148</v>
      </c>
      <c r="I75" s="40">
        <f>I76</f>
        <v>110.7</v>
      </c>
      <c r="J75" s="40">
        <f>J76</f>
        <v>110.7</v>
      </c>
      <c r="K75" s="40">
        <f>K76</f>
        <v>100</v>
      </c>
    </row>
    <row r="76" spans="1:11" s="38" customFormat="1" ht="24.75" customHeight="1" x14ac:dyDescent="0.25">
      <c r="A76" s="39" t="s">
        <v>77</v>
      </c>
      <c r="B76" s="39" t="s">
        <v>61</v>
      </c>
      <c r="C76" s="39" t="s">
        <v>118</v>
      </c>
      <c r="D76" s="39" t="s">
        <v>49</v>
      </c>
      <c r="E76" s="39" t="s">
        <v>34</v>
      </c>
      <c r="F76" s="39" t="s">
        <v>6</v>
      </c>
      <c r="G76" s="39" t="s">
        <v>120</v>
      </c>
      <c r="H76" s="54" t="s">
        <v>149</v>
      </c>
      <c r="I76" s="40">
        <v>110.7</v>
      </c>
      <c r="J76" s="40">
        <v>110.7</v>
      </c>
      <c r="K76" s="40">
        <v>100</v>
      </c>
    </row>
    <row r="77" spans="1:11" x14ac:dyDescent="0.25">
      <c r="A77" s="7"/>
      <c r="B77" s="7"/>
      <c r="C77" s="7"/>
      <c r="D77" s="7"/>
      <c r="E77" s="7"/>
      <c r="F77" s="7"/>
      <c r="G77" s="7"/>
      <c r="H77" s="28" t="s">
        <v>63</v>
      </c>
      <c r="I77" s="8">
        <f>I10+I42</f>
        <v>13940.9</v>
      </c>
      <c r="J77" s="8">
        <v>13872.2</v>
      </c>
      <c r="K77" s="8">
        <v>97</v>
      </c>
    </row>
  </sheetData>
  <mergeCells count="8">
    <mergeCell ref="H2:K2"/>
    <mergeCell ref="A6:K6"/>
    <mergeCell ref="A8:G9"/>
    <mergeCell ref="H8:H9"/>
    <mergeCell ref="I8:K8"/>
    <mergeCell ref="H3:K3"/>
    <mergeCell ref="H5:K5"/>
    <mergeCell ref="B4:K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2020-04-28T02:43:23Z</dcterms:modified>
</cp:coreProperties>
</file>