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0" i="1" l="1"/>
  <c r="I54" i="1"/>
  <c r="I72" i="1" l="1"/>
  <c r="J53" i="1" l="1"/>
  <c r="I53" i="1" l="1"/>
  <c r="K42" i="1" l="1"/>
  <c r="K41" i="1"/>
  <c r="J42" i="1"/>
  <c r="J41" i="1"/>
  <c r="I42" i="1"/>
  <c r="I41" i="1"/>
  <c r="K54" i="1"/>
  <c r="K53" i="1" s="1"/>
  <c r="J15" i="1"/>
  <c r="I33" i="1"/>
  <c r="K51" i="1"/>
  <c r="J51" i="1"/>
  <c r="I51" i="1"/>
  <c r="K49" i="1"/>
  <c r="J49" i="1"/>
  <c r="I49" i="1"/>
  <c r="K46" i="1"/>
  <c r="J46" i="1"/>
  <c r="I46" i="1"/>
  <c r="K39" i="1"/>
  <c r="K38" i="1" s="1"/>
  <c r="J39" i="1"/>
  <c r="J38" i="1" s="1"/>
  <c r="I39" i="1"/>
  <c r="I38" i="1" s="1"/>
  <c r="K36" i="1"/>
  <c r="K35" i="1" s="1"/>
  <c r="J36" i="1"/>
  <c r="J35" i="1" s="1"/>
  <c r="I36" i="1"/>
  <c r="I35" i="1"/>
  <c r="K33" i="1"/>
  <c r="J33" i="1"/>
  <c r="K31" i="1"/>
  <c r="J31" i="1"/>
  <c r="I31" i="1"/>
  <c r="K28" i="1"/>
  <c r="K27" i="1" s="1"/>
  <c r="J28" i="1"/>
  <c r="J27" i="1" s="1"/>
  <c r="I28" i="1"/>
  <c r="I27" i="1" s="1"/>
  <c r="K18" i="1"/>
  <c r="J18" i="1"/>
  <c r="I18" i="1"/>
  <c r="K15" i="1"/>
  <c r="I15" i="1"/>
  <c r="K14" i="1"/>
  <c r="K13" i="1" s="1"/>
  <c r="J14" i="1"/>
  <c r="J13" i="1" s="1"/>
  <c r="I14" i="1"/>
  <c r="I13" i="1" s="1"/>
  <c r="J44" i="1" l="1"/>
  <c r="K48" i="1"/>
  <c r="K45" i="1" s="1"/>
  <c r="K44" i="1" s="1"/>
  <c r="I30" i="1"/>
  <c r="I26" i="1" s="1"/>
  <c r="J48" i="1"/>
  <c r="I48" i="1"/>
  <c r="K30" i="1"/>
  <c r="K12" i="1" s="1"/>
  <c r="J30" i="1"/>
  <c r="J26" i="1" s="1"/>
  <c r="I45" i="1" l="1"/>
  <c r="I44" i="1" s="1"/>
  <c r="I75" i="1" s="1"/>
  <c r="I12" i="1"/>
  <c r="K75" i="1"/>
  <c r="J12" i="1"/>
  <c r="J45" i="1"/>
  <c r="K26" i="1"/>
  <c r="J75" i="1" l="1"/>
</calcChain>
</file>

<file path=xl/sharedStrings.xml><?xml version="1.0" encoding="utf-8"?>
<sst xmlns="http://schemas.openxmlformats.org/spreadsheetml/2006/main" count="451" uniqueCount="146">
  <si>
    <t>Приложение № 4</t>
  </si>
  <si>
    <t>Код бюджетной классификации</t>
  </si>
  <si>
    <t>Наименование  доходов</t>
  </si>
  <si>
    <t>сумма  тыс.руб.</t>
  </si>
  <si>
    <t>00</t>
  </si>
  <si>
    <t>00000</t>
  </si>
  <si>
    <t>0000</t>
  </si>
  <si>
    <t>000</t>
  </si>
  <si>
    <t>НАЛОГОВЫЕ И НЕНАЛОГОВЫЕ ДОХОДЫ</t>
  </si>
  <si>
    <t>01</t>
  </si>
  <si>
    <t>Налоги на прибыль, доходы.</t>
  </si>
  <si>
    <t>02000</t>
  </si>
  <si>
    <t>110</t>
  </si>
  <si>
    <t>Налог на доходы физических лиц</t>
  </si>
  <si>
    <t>182</t>
  </si>
  <si>
    <t>1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</si>
  <si>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и 228 Налогового кодекса Российской Федерации           </t>
    </r>
  </si>
  <si>
    <t>02010</t>
  </si>
  <si>
    <t>02030</t>
  </si>
  <si>
    <t>03</t>
  </si>
  <si>
    <t>Акцизы по подакцизным товаром (продукции), производимым на территории Российской Федерации</t>
  </si>
  <si>
    <t>02230</t>
  </si>
  <si>
    <t>Доходы от уплаты акцизов на дизельное топливо, зачисляе мые в консолидированные бюджеты субъектов Российской Федерации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</si>
  <si>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</si>
  <si>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</si>
  <si>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</si>
  <si>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</si>
  <si>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</si>
  <si>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</si>
  <si>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</si>
  <si>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</si>
  <si>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</si>
  <si>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</si>
  <si>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</si>
  <si>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</si>
  <si>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06000</t>
  </si>
  <si>
    <t>Земельный налог</t>
  </si>
  <si>
    <t xml:space="preserve">Земельный налог взимаемый по ставкам установленным в соответствии с подпунктом 1 пункта 1 статьи 394 Налогового кодекса РФ </t>
  </si>
  <si>
    <t>Земельный налог, взимаемый по ставкам, установленным в соответствии с подпунктом 2 пункта 1ст. 394 НК РФ и применяемым к  объектам налогообложения, расположенным в границах поселений</t>
  </si>
  <si>
    <t>825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</si>
  <si>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</si>
  <si>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</si>
  <si>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</si>
  <si>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                            консульскими   учреждениями Российской Федерации)</t>
  </si>
  <si>
    <t>04020</t>
  </si>
  <si>
    <t>Государственная пошлина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действий) (налог)</t>
  </si>
  <si>
    <t>05000</t>
  </si>
  <si>
    <t xml:space="preserve">Доходы,  получаемые в виде арендной  либо иной платы за передачу в возмездное пользование государственного и муниципального </t>
  </si>
  <si>
    <t>11</t>
  </si>
  <si>
    <t>05030</t>
  </si>
  <si>
    <t>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</si>
  <si>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</si>
  <si>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05035</t>
  </si>
  <si>
    <t>Безвозмездное  поступление</t>
  </si>
  <si>
    <t>02</t>
  </si>
  <si>
    <t>Безвозмездное  поступления от других бюджетов бюджетной системы РФ</t>
  </si>
  <si>
    <t>Дотации на выравнивание  бюджетной обеспеченности</t>
  </si>
  <si>
    <t>7514</t>
  </si>
  <si>
    <t>Иные  межбюджетные трансферты</t>
  </si>
  <si>
    <t>04999</t>
  </si>
  <si>
    <t>Прочие межбюджетные, трансферты, передаваемые бюджетам</t>
  </si>
  <si>
    <t>2</t>
  </si>
  <si>
    <t>151</t>
  </si>
  <si>
    <t>Итого доходов</t>
  </si>
  <si>
    <t>140</t>
  </si>
  <si>
    <t>06030</t>
  </si>
  <si>
    <t>06040</t>
  </si>
  <si>
    <t>8302</t>
  </si>
  <si>
    <t>1000</t>
  </si>
  <si>
    <t>Налог на имущество физических лиц  взимаемый по ставкам. применяемым к объектам налогообложения, расположенным в границах поселений. ((сумма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</si>
  <si>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</si>
  <si>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</si>
  <si>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</si>
  <si>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</si>
  <si>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 , где отсутствуют военные  комиссариаты</t>
  </si>
  <si>
    <t>8105</t>
  </si>
  <si>
    <t>Прочие межбюджетные трансферты передаваемые бюджетам  сельских поселений на организацию общественных работ в поселениях в рамках программы "Поддержка муниципальных проектов и мероприятий по благоустройству территорий Ужурского района" муниципальной программы "Обеспечение безопасности жизнедеятельности по Ужурскому району"</t>
  </si>
  <si>
    <t>810</t>
  </si>
  <si>
    <t>4490</t>
  </si>
  <si>
    <t>16</t>
  </si>
  <si>
    <t>90050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</si>
  <si>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</si>
  <si>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</si>
  <si>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90000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</si>
  <si>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</si>
  <si>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межбюджетные трансферты передаваемые бюджетам сельских поселений на софинансирование субсидий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"Развитие культуры района"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</si>
  <si>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сумма платеж (перерасчеты, недоимка и задолженность по соответствующему платежу, в том числе по отмененному)</t>
  </si>
  <si>
    <t>15001</t>
  </si>
  <si>
    <t>35118</t>
  </si>
  <si>
    <t>Субвенции бюджетным  поселений на осуществление первичного воинского учета на территориях , где отсутствуют военные  комиссариаты</t>
  </si>
  <si>
    <t>30024</t>
  </si>
  <si>
    <t>49999</t>
  </si>
  <si>
    <t>Прочие межбюджетные трансферты,  передоваемые бюджетам сельских поселений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повышение устойчивости бюджетов муниципальных образований Ужурского района" муниципальной программы "Управление муниципальными финансами".</t>
  </si>
  <si>
    <t xml:space="preserve">Субвенции бюджетам субъектов РФ </t>
  </si>
  <si>
    <t>30000</t>
  </si>
  <si>
    <t>Налог на доходы физических лиц с доходов, полученных физическими лицами в соответствии со статьей  228 Налогового кодекса Российской Федерации ( сумма платежа (перерасчеты,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</si>
  <si>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поселений. </t>
  </si>
  <si>
    <t>100</t>
  </si>
  <si>
    <t>убр</t>
  </si>
  <si>
    <t>Субвенции бюджетам  поселений  на выполнение  государственных полномочий по созданию и обеспечению деятельности административных комиссий в рамках непрограмных расходов органов судебной власти</t>
  </si>
  <si>
    <t>Субвенции бюджетам сельских поселений на выполнение передаваемых полномочий субъектов Российской Федерации</t>
  </si>
  <si>
    <t>8108</t>
  </si>
  <si>
    <t xml:space="preserve">                            « О бюджете Крутоярского сельсовета на  2018 год и </t>
  </si>
  <si>
    <t>плановый  период 2019- 2020 год»</t>
  </si>
  <si>
    <t>Доходы Крутоярского сельсовета на 2018 год и плановый период 2019-2020 годы (тыс.руб.)</t>
  </si>
  <si>
    <t>Прочие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«Развитие жилищно-коммунального хозяйства, строительства, транспорта, дорожного хозяйства и доступное жилье для граждан Ужурского района».</t>
  </si>
  <si>
    <t>Прочие межбюджетные трансферты,  передаваемые бюджетам сельских поселений по  повышению безопасности дорожного движения в рамках подпрограммы "Развитие транспортной системы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</si>
  <si>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r>
      <t xml:space="preserve">                                            </t>
    </r>
    <r>
      <rPr>
        <sz val="10"/>
        <color theme="1"/>
        <rFont val="Times New Roman"/>
        <family val="1"/>
        <charset val="204"/>
      </rPr>
      <t xml:space="preserve">  с изменениями от 14.12.2017 № 22-70р</t>
    </r>
  </si>
  <si>
    <t>1047</t>
  </si>
  <si>
    <t>Прочие межбюджетные трансферты, передаваемые бюджетам сельских поселений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</si>
  <si>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7395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</si>
  <si>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 местного значения в соответствии с решением Губернатора Красноярского края, Правительства Красноярского края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</si>
  <si>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7508</t>
  </si>
  <si>
    <t>Прочие межбюджетные трансферты, передаваемые бюджетам сельских поселений 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</si>
  <si>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r>
      <t xml:space="preserve">                                            </t>
    </r>
    <r>
      <rPr>
        <sz val="10"/>
        <color theme="1"/>
        <rFont val="Times New Roman"/>
        <family val="1"/>
        <charset val="204"/>
      </rPr>
      <t xml:space="preserve">  с изменениями от 23.03.2018 № 25-79р</t>
    </r>
  </si>
  <si>
    <t>05</t>
  </si>
  <si>
    <t>НАЛОГИ НА СОВОКУПНЫЙ ДОХОД</t>
  </si>
  <si>
    <t>03000</t>
  </si>
  <si>
    <t>Единый сельскохозяйственный налог</t>
  </si>
  <si>
    <t>03010</t>
  </si>
  <si>
    <t>7412</t>
  </si>
  <si>
    <t>Прочие межбюджетные трансферты, передаваемые бюджетам сельских поселений  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</si>
  <si>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7741</t>
  </si>
  <si>
    <t>Прочие межбюджетные трансферты для реализации проектов по благоустройству территорий поселений,городских округов в рамках подпрограммы"Поддержка муниципальных проектов и мероприятий по благоустройству территорий Ужурского района "муниципальной програмы "Развитие жилищно-коммунального хозяйства, строительства ,транспорта ,дорожного хозяйства и доступное жилье для граждан Ужурского района "</t>
  </si>
  <si>
    <t>Прочие межбюджетные трансферты, передаваемые бюджетам сельских поселений на улучшение состояния имущества, содержание имущества, находящегося в муниципальной собственности в рамках подпрограммы  "Управление муниципальным имуществом" муниципальной программы "Эффективное управление муниципальным имуществом Ужурского района"</t>
  </si>
  <si>
    <t>8126</t>
  </si>
  <si>
    <t>8911</t>
  </si>
  <si>
    <t>Прочие межбюджетные трансферты, передаваемые бюджетам сельских поселений на проведение работ по уничтожению дикорастущей конопли в рамках подпрограммы  «Профилактика правонарушений на территории Ужурского района» муниципальной программы "Обеспечение безопасности жизнедеятельности населения по Ужурскому району"</t>
  </si>
  <si>
    <t>8115</t>
  </si>
  <si>
    <t>Прочие межбюджетные трансферты на обеспечение освещением территорий сельских поселений в рамках подпрограммы "Поддержка муниципальных проектов и мероприятий по благоустройству территорий Ужурского района"муниципальной программы "Развитие жилищно-комунального хозяйства,строительства,транспорта,дорожного хозяйства и доступное жилье для граждан Ужурского района"</t>
  </si>
  <si>
    <t>07</t>
  </si>
  <si>
    <t>180</t>
  </si>
  <si>
    <t>ПРОЧИЕ БЕЗВОЗМЕЗДНЫЕ ПОСТУПЛЕНИЯ</t>
  </si>
  <si>
    <t>Прочие безвозмездные поступления в бюджеты поселений</t>
  </si>
  <si>
    <t>Прочие безвозмездные поступления в бюджеты сельских поселений</t>
  </si>
  <si>
    <t>181</t>
  </si>
  <si>
    <t xml:space="preserve">                                              К  решению № 30-94р от 31.10.2018г.</t>
  </si>
  <si>
    <r>
      <t xml:space="preserve">                                            </t>
    </r>
    <r>
      <rPr>
        <sz val="10"/>
        <color theme="1"/>
        <rFont val="Times New Roman"/>
        <family val="1"/>
        <charset val="204"/>
      </rPr>
      <t xml:space="preserve">  с изменениями от 29.06.2018 № 28-84р</t>
    </r>
  </si>
  <si>
    <t>1021</t>
  </si>
  <si>
    <t>Прочие межбюджетные трансферты, передаваемые бюджетам сельских поселений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</si>
  <si>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1040</t>
  </si>
  <si>
    <t>Прочие межбюджетные трансферты, передаваемые бюджетам сельских поселений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</si>
  <si>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7745</t>
  </si>
  <si>
    <t>7840</t>
  </si>
  <si>
    <t>Прочие межбюджетные трансферты, передаваемые бюджетам сельских поселений на содействие развитию налогового потенциала в рамках подпрограммы «Искусство»  муниципальной программы «Комплексное развитие культуры, искусства и туризма в муниципальном образовании Ужурский район»</t>
  </si>
  <si>
    <t>Прочие межбюджетные трансферты, передаваемые бюджетам сельских поселений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«Искусство» муниципальной программы «Комплексное развитие культуры, искусства и туризма в муниципальном образовании Ужурский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</si>
</sst>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1" xfId="1" applyFont="1" applyBorder="1" applyAlignment="1">
      <alignment vertical="top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3" fillId="0" borderId="1" xfId="0" applyFont="1" applyFill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16" fillId="0" borderId="0" xfId="0" applyFont="1"/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I51" sqref="I51"/>
    </sheetView>
  </sheetViews>
  <sheetFormatPr defaultRowHeight="15" x14ac:dyDescent="0.25"/>
  <cols>
    <col min="1" max="1" width="4.140625" customWidth="1"/>
    <col min="2" max="2" width="3.85546875" customWidth="1"/>
    <col min="3" max="3" width="4.28515625" customWidth="1"/>
    <col min="4" max="4" width="6" customWidth="1"/>
    <col min="5" max="5" width="4" customWidth="1"/>
    <col min="6" max="6" width="5.140625" customWidth="1"/>
    <col min="7" max="7" width="4.42578125" customWidth="1"/>
    <col min="8" max="8" width="33" customWidth="1"/>
    <col min="9" max="9" width="7.140625" customWidth="1"/>
    <col min="10" max="10" width="7.85546875" customWidth="1"/>
    <col min="11" max="11" width="6.85546875" customWidth="1"/>
    <col min="16" max="16" width="12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2"/>
      <c r="I1" s="3"/>
      <c r="J1" s="3"/>
      <c r="K1" s="4" t="s">
        <v>0</v>
      </c>
    </row>
    <row r="2" spans="1:11" x14ac:dyDescent="0.25">
      <c r="A2" s="1"/>
      <c r="B2" s="1"/>
      <c r="C2" s="1"/>
      <c r="D2" s="1"/>
      <c r="E2" s="1"/>
      <c r="F2" s="1"/>
      <c r="G2" s="1"/>
      <c r="H2" s="53" t="s">
        <v>136</v>
      </c>
      <c r="I2" s="53"/>
      <c r="J2" s="53"/>
      <c r="K2" s="53"/>
    </row>
    <row r="3" spans="1:11" x14ac:dyDescent="0.25">
      <c r="A3" s="1"/>
      <c r="B3" s="1"/>
      <c r="C3" s="1"/>
      <c r="D3" s="1"/>
      <c r="E3" s="1"/>
      <c r="F3" s="1"/>
      <c r="G3" s="1"/>
      <c r="H3" s="53" t="s">
        <v>102</v>
      </c>
      <c r="I3" s="53"/>
      <c r="J3" s="53"/>
      <c r="K3" s="53"/>
    </row>
    <row r="4" spans="1:11" x14ac:dyDescent="0.25">
      <c r="A4" s="1"/>
      <c r="B4" s="1"/>
      <c r="C4" s="1"/>
      <c r="D4" s="1"/>
      <c r="E4" s="1"/>
      <c r="F4" s="1"/>
      <c r="G4" s="1"/>
      <c r="H4" s="53" t="s">
        <v>103</v>
      </c>
      <c r="I4" s="53"/>
      <c r="J4" s="53"/>
      <c r="K4" s="53"/>
    </row>
    <row r="5" spans="1:11" x14ac:dyDescent="0.25">
      <c r="A5" s="1"/>
      <c r="B5" s="1"/>
      <c r="C5" s="1"/>
      <c r="D5" s="1"/>
      <c r="E5" s="1"/>
      <c r="F5" s="1"/>
      <c r="G5" s="1"/>
      <c r="H5" s="58" t="s">
        <v>107</v>
      </c>
      <c r="I5" s="58"/>
      <c r="J5" s="58"/>
      <c r="K5" s="58"/>
    </row>
    <row r="6" spans="1:11" x14ac:dyDescent="0.25">
      <c r="A6" s="1"/>
      <c r="B6" s="1"/>
      <c r="C6" s="1"/>
      <c r="D6" s="1"/>
      <c r="E6" s="1"/>
      <c r="F6" s="1"/>
      <c r="G6" s="1"/>
      <c r="H6" s="58" t="s">
        <v>114</v>
      </c>
      <c r="I6" s="58"/>
      <c r="J6" s="58"/>
      <c r="K6" s="58"/>
    </row>
    <row r="7" spans="1:11" s="38" customFormat="1" x14ac:dyDescent="0.25">
      <c r="A7" s="1"/>
      <c r="B7" s="1"/>
      <c r="C7" s="1"/>
      <c r="D7" s="1"/>
      <c r="E7" s="1"/>
      <c r="F7" s="1"/>
      <c r="G7" s="1"/>
      <c r="H7" s="58" t="s">
        <v>137</v>
      </c>
      <c r="I7" s="58"/>
      <c r="J7" s="58"/>
      <c r="K7" s="58"/>
    </row>
    <row r="8" spans="1:11" ht="15.75" x14ac:dyDescent="0.25">
      <c r="A8" s="54" t="s">
        <v>104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5" t="s">
        <v>1</v>
      </c>
      <c r="B10" s="55"/>
      <c r="C10" s="55"/>
      <c r="D10" s="55"/>
      <c r="E10" s="55"/>
      <c r="F10" s="55"/>
      <c r="G10" s="55"/>
      <c r="H10" s="56" t="s">
        <v>2</v>
      </c>
      <c r="I10" s="57" t="s">
        <v>3</v>
      </c>
      <c r="J10" s="57"/>
      <c r="K10" s="57"/>
    </row>
    <row r="11" spans="1:11" x14ac:dyDescent="0.25">
      <c r="A11" s="55"/>
      <c r="B11" s="55"/>
      <c r="C11" s="55"/>
      <c r="D11" s="55"/>
      <c r="E11" s="55"/>
      <c r="F11" s="55"/>
      <c r="G11" s="55"/>
      <c r="H11" s="56"/>
      <c r="I11" s="6">
        <v>2018</v>
      </c>
      <c r="J11" s="6">
        <v>2019</v>
      </c>
      <c r="K11" s="6">
        <v>2020</v>
      </c>
    </row>
    <row r="12" spans="1:11" ht="24" customHeight="1" x14ac:dyDescent="0.25">
      <c r="A12" s="7" t="s">
        <v>7</v>
      </c>
      <c r="B12" s="7">
        <v>1</v>
      </c>
      <c r="C12" s="7" t="s">
        <v>4</v>
      </c>
      <c r="D12" s="7" t="s">
        <v>5</v>
      </c>
      <c r="E12" s="7" t="s">
        <v>4</v>
      </c>
      <c r="F12" s="7" t="s">
        <v>6</v>
      </c>
      <c r="G12" s="7" t="s">
        <v>7</v>
      </c>
      <c r="H12" s="19" t="s">
        <v>8</v>
      </c>
      <c r="I12" s="8">
        <f>I13+I30+I35+I38+I18+I27+I41+I23</f>
        <v>4433.0999999999995</v>
      </c>
      <c r="J12" s="8">
        <f>J13+J30+J35+J38+J18+J27+J41</f>
        <v>4247.5</v>
      </c>
      <c r="K12" s="8">
        <f>K13+K30+K35+K38+K18+K27+K41</f>
        <v>4274.3999999999996</v>
      </c>
    </row>
    <row r="13" spans="1:11" ht="18" customHeight="1" x14ac:dyDescent="0.25">
      <c r="A13" s="7">
        <v>182</v>
      </c>
      <c r="B13" s="7">
        <v>1</v>
      </c>
      <c r="C13" s="7" t="s">
        <v>9</v>
      </c>
      <c r="D13" s="7" t="s">
        <v>5</v>
      </c>
      <c r="E13" s="7" t="s">
        <v>4</v>
      </c>
      <c r="F13" s="7" t="s">
        <v>6</v>
      </c>
      <c r="G13" s="7" t="s">
        <v>7</v>
      </c>
      <c r="H13" s="19" t="s">
        <v>10</v>
      </c>
      <c r="I13" s="8">
        <f>I14</f>
        <v>883</v>
      </c>
      <c r="J13" s="8">
        <f>J14</f>
        <v>673</v>
      </c>
      <c r="K13" s="8">
        <f>K14</f>
        <v>684</v>
      </c>
    </row>
    <row r="14" spans="1:11" ht="14.25" customHeight="1" x14ac:dyDescent="0.25">
      <c r="A14" s="9">
        <v>182</v>
      </c>
      <c r="B14" s="9">
        <v>1</v>
      </c>
      <c r="C14" s="9" t="s">
        <v>9</v>
      </c>
      <c r="D14" s="9" t="s">
        <v>11</v>
      </c>
      <c r="E14" s="9" t="s">
        <v>9</v>
      </c>
      <c r="F14" s="9" t="s">
        <v>6</v>
      </c>
      <c r="G14" s="9" t="s">
        <v>12</v>
      </c>
      <c r="H14" s="20" t="s">
        <v>13</v>
      </c>
      <c r="I14" s="10">
        <f>SUM(I16:I17)</f>
        <v>883</v>
      </c>
      <c r="J14" s="10">
        <f>SUM(J16:J17)</f>
        <v>673</v>
      </c>
      <c r="K14" s="10">
        <f>SUM(K16:K17)</f>
        <v>684</v>
      </c>
    </row>
    <row r="15" spans="1:11" ht="90" customHeight="1" x14ac:dyDescent="0.25">
      <c r="A15" s="7" t="s">
        <v>14</v>
      </c>
      <c r="B15" s="7" t="s">
        <v>15</v>
      </c>
      <c r="C15" s="7" t="s">
        <v>9</v>
      </c>
      <c r="D15" s="7" t="s">
        <v>17</v>
      </c>
      <c r="E15" s="7" t="s">
        <v>9</v>
      </c>
      <c r="F15" s="7" t="s">
        <v>6</v>
      </c>
      <c r="G15" s="7">
        <v>110</v>
      </c>
      <c r="H15" s="18" t="s">
        <v>16</v>
      </c>
      <c r="I15" s="10">
        <f>SUM(I16)</f>
        <v>861</v>
      </c>
      <c r="J15" s="10">
        <f>SUM(J16)</f>
        <v>660</v>
      </c>
      <c r="K15" s="10">
        <f>SUM(K16)</f>
        <v>670</v>
      </c>
    </row>
    <row r="16" spans="1:11" ht="120" x14ac:dyDescent="0.25">
      <c r="A16" s="7" t="s">
        <v>14</v>
      </c>
      <c r="B16" s="7" t="s">
        <v>15</v>
      </c>
      <c r="C16" s="7" t="s">
        <v>9</v>
      </c>
      <c r="D16" s="7" t="s">
        <v>17</v>
      </c>
      <c r="E16" s="7" t="s">
        <v>9</v>
      </c>
      <c r="F16" s="7" t="s">
        <v>68</v>
      </c>
      <c r="G16" s="7" t="s">
        <v>12</v>
      </c>
      <c r="H16" s="18" t="s">
        <v>86</v>
      </c>
      <c r="I16" s="10">
        <v>861</v>
      </c>
      <c r="J16" s="10">
        <v>660</v>
      </c>
      <c r="K16" s="10">
        <v>670</v>
      </c>
    </row>
    <row r="17" spans="1:11" ht="89.25" customHeight="1" x14ac:dyDescent="0.25">
      <c r="A17" s="7">
        <v>182</v>
      </c>
      <c r="B17" s="7">
        <v>1</v>
      </c>
      <c r="C17" s="7" t="s">
        <v>9</v>
      </c>
      <c r="D17" s="7" t="s">
        <v>18</v>
      </c>
      <c r="E17" s="7" t="s">
        <v>9</v>
      </c>
      <c r="F17" s="7" t="s">
        <v>68</v>
      </c>
      <c r="G17" s="7">
        <v>110</v>
      </c>
      <c r="H17" s="19" t="s">
        <v>95</v>
      </c>
      <c r="I17" s="10">
        <v>22</v>
      </c>
      <c r="J17" s="10">
        <v>13</v>
      </c>
      <c r="K17" s="10">
        <v>14</v>
      </c>
    </row>
    <row r="18" spans="1:11" ht="36" x14ac:dyDescent="0.25">
      <c r="A18" s="11" t="s">
        <v>7</v>
      </c>
      <c r="B18" s="11" t="s">
        <v>15</v>
      </c>
      <c r="C18" s="11" t="s">
        <v>19</v>
      </c>
      <c r="D18" s="11" t="s">
        <v>11</v>
      </c>
      <c r="E18" s="11" t="s">
        <v>9</v>
      </c>
      <c r="F18" s="11" t="s">
        <v>6</v>
      </c>
      <c r="G18" s="11" t="s">
        <v>12</v>
      </c>
      <c r="H18" s="21" t="s">
        <v>20</v>
      </c>
      <c r="I18" s="8">
        <f>I19+I20+I21+I22</f>
        <v>215.8</v>
      </c>
      <c r="J18" s="8">
        <f>J19+J20+J21+J22</f>
        <v>240.79999999999998</v>
      </c>
      <c r="K18" s="8">
        <f>K19+K20+K21+K22</f>
        <v>246.7</v>
      </c>
    </row>
    <row r="19" spans="1:11" ht="48" x14ac:dyDescent="0.25">
      <c r="A19" s="7" t="s">
        <v>97</v>
      </c>
      <c r="B19" s="7" t="s">
        <v>15</v>
      </c>
      <c r="C19" s="7" t="s">
        <v>19</v>
      </c>
      <c r="D19" s="7" t="s">
        <v>21</v>
      </c>
      <c r="E19" s="7" t="s">
        <v>9</v>
      </c>
      <c r="F19" s="7" t="s">
        <v>6</v>
      </c>
      <c r="G19" s="7" t="s">
        <v>12</v>
      </c>
      <c r="H19" s="18" t="s">
        <v>22</v>
      </c>
      <c r="I19" s="10">
        <v>80.2</v>
      </c>
      <c r="J19" s="10">
        <v>89.5</v>
      </c>
      <c r="K19" s="10">
        <v>93.1</v>
      </c>
    </row>
    <row r="20" spans="1:11" ht="65.25" customHeight="1" x14ac:dyDescent="0.25">
      <c r="A20" s="7" t="s">
        <v>97</v>
      </c>
      <c r="B20" s="7" t="s">
        <v>15</v>
      </c>
      <c r="C20" s="7" t="s">
        <v>19</v>
      </c>
      <c r="D20" s="7" t="s">
        <v>23</v>
      </c>
      <c r="E20" s="7" t="s">
        <v>9</v>
      </c>
      <c r="F20" s="7" t="s">
        <v>6</v>
      </c>
      <c r="G20" s="7" t="s">
        <v>12</v>
      </c>
      <c r="H20" s="18" t="s">
        <v>24</v>
      </c>
      <c r="I20" s="10">
        <v>0.6</v>
      </c>
      <c r="J20" s="10">
        <v>0.6</v>
      </c>
      <c r="K20" s="10">
        <v>0.6</v>
      </c>
    </row>
    <row r="21" spans="1:11" ht="63" customHeight="1" x14ac:dyDescent="0.25">
      <c r="A21" s="7" t="s">
        <v>97</v>
      </c>
      <c r="B21" s="7" t="s">
        <v>15</v>
      </c>
      <c r="C21" s="7" t="s">
        <v>19</v>
      </c>
      <c r="D21" s="7" t="s">
        <v>25</v>
      </c>
      <c r="E21" s="7" t="s">
        <v>9</v>
      </c>
      <c r="F21" s="7" t="s">
        <v>6</v>
      </c>
      <c r="G21" s="7" t="s">
        <v>12</v>
      </c>
      <c r="H21" s="18" t="s">
        <v>26</v>
      </c>
      <c r="I21" s="10">
        <v>147.5</v>
      </c>
      <c r="J21" s="10">
        <v>163.19999999999999</v>
      </c>
      <c r="K21" s="10">
        <v>169.3</v>
      </c>
    </row>
    <row r="22" spans="1:11" ht="62.25" customHeight="1" x14ac:dyDescent="0.25">
      <c r="A22" s="7" t="s">
        <v>97</v>
      </c>
      <c r="B22" s="7" t="s">
        <v>15</v>
      </c>
      <c r="C22" s="7" t="s">
        <v>19</v>
      </c>
      <c r="D22" s="7" t="s">
        <v>27</v>
      </c>
      <c r="E22" s="7" t="s">
        <v>9</v>
      </c>
      <c r="F22" s="7" t="s">
        <v>6</v>
      </c>
      <c r="G22" s="7" t="s">
        <v>12</v>
      </c>
      <c r="H22" s="18" t="s">
        <v>28</v>
      </c>
      <c r="I22" s="10">
        <v>-12.5</v>
      </c>
      <c r="J22" s="10">
        <v>-12.5</v>
      </c>
      <c r="K22" s="10">
        <v>-16.3</v>
      </c>
    </row>
    <row r="23" spans="1:11" s="38" customFormat="1" ht="16.5" customHeight="1" x14ac:dyDescent="0.25">
      <c r="A23" s="39" t="s">
        <v>14</v>
      </c>
      <c r="B23" s="39" t="s">
        <v>15</v>
      </c>
      <c r="C23" s="39" t="s">
        <v>115</v>
      </c>
      <c r="D23" s="39" t="s">
        <v>5</v>
      </c>
      <c r="E23" s="39" t="s">
        <v>4</v>
      </c>
      <c r="F23" s="39" t="s">
        <v>6</v>
      </c>
      <c r="G23" s="39" t="s">
        <v>12</v>
      </c>
      <c r="H23" s="18" t="s">
        <v>116</v>
      </c>
      <c r="I23" s="40">
        <v>8.6999999999999993</v>
      </c>
      <c r="J23" s="40"/>
      <c r="K23" s="40"/>
    </row>
    <row r="24" spans="1:11" s="38" customFormat="1" ht="21" customHeight="1" x14ac:dyDescent="0.25">
      <c r="A24" s="39" t="s">
        <v>14</v>
      </c>
      <c r="B24" s="39" t="s">
        <v>15</v>
      </c>
      <c r="C24" s="39" t="s">
        <v>115</v>
      </c>
      <c r="D24" s="39" t="s">
        <v>117</v>
      </c>
      <c r="E24" s="39" t="s">
        <v>9</v>
      </c>
      <c r="F24" s="39" t="s">
        <v>6</v>
      </c>
      <c r="G24" s="39" t="s">
        <v>12</v>
      </c>
      <c r="H24" s="18" t="s">
        <v>118</v>
      </c>
      <c r="I24" s="40">
        <v>8.6999999999999993</v>
      </c>
      <c r="J24" s="40"/>
      <c r="K24" s="40"/>
    </row>
    <row r="25" spans="1:11" s="38" customFormat="1" ht="15" customHeight="1" x14ac:dyDescent="0.25">
      <c r="A25" s="39" t="s">
        <v>14</v>
      </c>
      <c r="B25" s="39" t="s">
        <v>15</v>
      </c>
      <c r="C25" s="39" t="s">
        <v>115</v>
      </c>
      <c r="D25" s="39" t="s">
        <v>119</v>
      </c>
      <c r="E25" s="39" t="s">
        <v>9</v>
      </c>
      <c r="F25" s="39" t="s">
        <v>6</v>
      </c>
      <c r="G25" s="39" t="s">
        <v>12</v>
      </c>
      <c r="H25" s="18" t="s">
        <v>118</v>
      </c>
      <c r="I25" s="40">
        <v>8.6999999999999993</v>
      </c>
      <c r="J25" s="40"/>
      <c r="K25" s="40"/>
    </row>
    <row r="26" spans="1:11" x14ac:dyDescent="0.25">
      <c r="A26" s="11" t="s">
        <v>14</v>
      </c>
      <c r="B26" s="11" t="s">
        <v>15</v>
      </c>
      <c r="C26" s="11" t="s">
        <v>29</v>
      </c>
      <c r="D26" s="11" t="s">
        <v>5</v>
      </c>
      <c r="E26" s="11" t="s">
        <v>4</v>
      </c>
      <c r="F26" s="11" t="s">
        <v>6</v>
      </c>
      <c r="G26" s="11" t="s">
        <v>7</v>
      </c>
      <c r="H26" s="22" t="s">
        <v>30</v>
      </c>
      <c r="I26" s="8">
        <f>I27+I30</f>
        <v>3278</v>
      </c>
      <c r="J26" s="8">
        <f t="shared" ref="J26:K26" si="0">J27+J30</f>
        <v>3300</v>
      </c>
      <c r="K26" s="8">
        <f t="shared" si="0"/>
        <v>3310</v>
      </c>
    </row>
    <row r="27" spans="1:11" x14ac:dyDescent="0.25">
      <c r="A27" s="12">
        <v>182</v>
      </c>
      <c r="B27" s="12">
        <v>1</v>
      </c>
      <c r="C27" s="12" t="s">
        <v>29</v>
      </c>
      <c r="D27" s="12" t="s">
        <v>31</v>
      </c>
      <c r="E27" s="12" t="s">
        <v>4</v>
      </c>
      <c r="F27" s="12" t="s">
        <v>6</v>
      </c>
      <c r="G27" s="12">
        <v>110</v>
      </c>
      <c r="H27" s="23" t="s">
        <v>32</v>
      </c>
      <c r="I27" s="13">
        <f t="shared" ref="I27:K28" si="1">I28</f>
        <v>338</v>
      </c>
      <c r="J27" s="13">
        <f t="shared" si="1"/>
        <v>300</v>
      </c>
      <c r="K27" s="13">
        <f t="shared" si="1"/>
        <v>310</v>
      </c>
    </row>
    <row r="28" spans="1:11" ht="60" x14ac:dyDescent="0.25">
      <c r="A28" s="14">
        <v>182</v>
      </c>
      <c r="B28" s="14">
        <v>1</v>
      </c>
      <c r="C28" s="14" t="s">
        <v>29</v>
      </c>
      <c r="D28" s="14" t="s">
        <v>33</v>
      </c>
      <c r="E28" s="14" t="s">
        <v>34</v>
      </c>
      <c r="F28" s="14" t="s">
        <v>6</v>
      </c>
      <c r="G28" s="14">
        <v>110</v>
      </c>
      <c r="H28" s="18" t="s">
        <v>96</v>
      </c>
      <c r="I28" s="15">
        <f t="shared" si="1"/>
        <v>338</v>
      </c>
      <c r="J28" s="15">
        <f t="shared" si="1"/>
        <v>300</v>
      </c>
      <c r="K28" s="15">
        <f t="shared" si="1"/>
        <v>310</v>
      </c>
    </row>
    <row r="29" spans="1:11" ht="84" x14ac:dyDescent="0.25">
      <c r="A29" s="7">
        <v>182</v>
      </c>
      <c r="B29" s="7">
        <v>1</v>
      </c>
      <c r="C29" s="7" t="s">
        <v>29</v>
      </c>
      <c r="D29" s="7" t="s">
        <v>33</v>
      </c>
      <c r="E29" s="7">
        <v>10</v>
      </c>
      <c r="F29" s="7" t="s">
        <v>68</v>
      </c>
      <c r="G29" s="7">
        <v>110</v>
      </c>
      <c r="H29" s="18" t="s">
        <v>69</v>
      </c>
      <c r="I29" s="10">
        <v>338</v>
      </c>
      <c r="J29" s="10">
        <v>300</v>
      </c>
      <c r="K29" s="10">
        <v>310</v>
      </c>
    </row>
    <row r="30" spans="1:11" x14ac:dyDescent="0.25">
      <c r="A30" s="12">
        <v>182</v>
      </c>
      <c r="B30" s="12">
        <v>1</v>
      </c>
      <c r="C30" s="12" t="s">
        <v>29</v>
      </c>
      <c r="D30" s="12" t="s">
        <v>35</v>
      </c>
      <c r="E30" s="12" t="s">
        <v>4</v>
      </c>
      <c r="F30" s="12" t="s">
        <v>6</v>
      </c>
      <c r="G30" s="12">
        <v>110</v>
      </c>
      <c r="H30" s="24" t="s">
        <v>36</v>
      </c>
      <c r="I30" s="13">
        <f>I31+I33</f>
        <v>2940</v>
      </c>
      <c r="J30" s="13">
        <f>J31+J33</f>
        <v>3000</v>
      </c>
      <c r="K30" s="13">
        <f>K31+K33</f>
        <v>3000</v>
      </c>
    </row>
    <row r="31" spans="1:11" ht="48" x14ac:dyDescent="0.25">
      <c r="A31" s="14">
        <v>182</v>
      </c>
      <c r="B31" s="14">
        <v>1</v>
      </c>
      <c r="C31" s="14" t="s">
        <v>29</v>
      </c>
      <c r="D31" s="14" t="s">
        <v>65</v>
      </c>
      <c r="E31" s="14" t="s">
        <v>4</v>
      </c>
      <c r="F31" s="14" t="s">
        <v>6</v>
      </c>
      <c r="G31" s="14">
        <v>110</v>
      </c>
      <c r="H31" s="18" t="s">
        <v>37</v>
      </c>
      <c r="I31" s="15">
        <f>I32</f>
        <v>200</v>
      </c>
      <c r="J31" s="15">
        <f>J32</f>
        <v>155</v>
      </c>
      <c r="K31" s="15">
        <f>K32</f>
        <v>160</v>
      </c>
    </row>
    <row r="32" spans="1:11" ht="84" x14ac:dyDescent="0.25">
      <c r="A32" s="7">
        <v>182</v>
      </c>
      <c r="B32" s="7">
        <v>1</v>
      </c>
      <c r="C32" s="7" t="s">
        <v>29</v>
      </c>
      <c r="D32" s="7" t="s">
        <v>65</v>
      </c>
      <c r="E32" s="7" t="s">
        <v>34</v>
      </c>
      <c r="F32" s="7" t="s">
        <v>68</v>
      </c>
      <c r="G32" s="7">
        <v>110</v>
      </c>
      <c r="H32" s="18" t="s">
        <v>70</v>
      </c>
      <c r="I32" s="10">
        <v>200</v>
      </c>
      <c r="J32" s="10">
        <v>155</v>
      </c>
      <c r="K32" s="10">
        <v>160</v>
      </c>
    </row>
    <row r="33" spans="1:16" ht="72" x14ac:dyDescent="0.25">
      <c r="A33" s="14">
        <v>182</v>
      </c>
      <c r="B33" s="14">
        <v>1</v>
      </c>
      <c r="C33" s="14" t="s">
        <v>29</v>
      </c>
      <c r="D33" s="14" t="s">
        <v>66</v>
      </c>
      <c r="E33" s="14" t="s">
        <v>4</v>
      </c>
      <c r="F33" s="14" t="s">
        <v>6</v>
      </c>
      <c r="G33" s="14">
        <v>110</v>
      </c>
      <c r="H33" s="18" t="s">
        <v>38</v>
      </c>
      <c r="I33" s="15">
        <f>SUM(I34)</f>
        <v>2740</v>
      </c>
      <c r="J33" s="15">
        <f>J34</f>
        <v>2845</v>
      </c>
      <c r="K33" s="15">
        <f>K34</f>
        <v>2840</v>
      </c>
    </row>
    <row r="34" spans="1:16" ht="84" x14ac:dyDescent="0.25">
      <c r="A34" s="7">
        <v>182</v>
      </c>
      <c r="B34" s="7">
        <v>1</v>
      </c>
      <c r="C34" s="7" t="s">
        <v>29</v>
      </c>
      <c r="D34" s="7" t="s">
        <v>66</v>
      </c>
      <c r="E34" s="7" t="s">
        <v>34</v>
      </c>
      <c r="F34" s="7" t="s">
        <v>68</v>
      </c>
      <c r="G34" s="7">
        <v>110</v>
      </c>
      <c r="H34" s="18" t="s">
        <v>71</v>
      </c>
      <c r="I34" s="10">
        <v>2740</v>
      </c>
      <c r="J34" s="10">
        <v>2845</v>
      </c>
      <c r="K34" s="10">
        <v>2840</v>
      </c>
    </row>
    <row r="35" spans="1:16" hidden="1" x14ac:dyDescent="0.25">
      <c r="A35" s="12" t="s">
        <v>39</v>
      </c>
      <c r="B35" s="12">
        <v>1</v>
      </c>
      <c r="C35" s="12" t="s">
        <v>40</v>
      </c>
      <c r="D35" s="12" t="s">
        <v>5</v>
      </c>
      <c r="E35" s="12" t="s">
        <v>4</v>
      </c>
      <c r="F35" s="12" t="s">
        <v>6</v>
      </c>
      <c r="G35" s="12" t="s">
        <v>7</v>
      </c>
      <c r="H35" s="24" t="s">
        <v>41</v>
      </c>
      <c r="I35" s="13">
        <f t="shared" ref="I35:K36" si="2">I36</f>
        <v>0</v>
      </c>
      <c r="J35" s="13">
        <f t="shared" si="2"/>
        <v>0</v>
      </c>
      <c r="K35" s="13">
        <f t="shared" si="2"/>
        <v>0</v>
      </c>
    </row>
    <row r="36" spans="1:16" ht="60" hidden="1" x14ac:dyDescent="0.25">
      <c r="A36" s="7" t="s">
        <v>39</v>
      </c>
      <c r="B36" s="7">
        <v>1</v>
      </c>
      <c r="C36" s="7" t="s">
        <v>40</v>
      </c>
      <c r="D36" s="7" t="s">
        <v>42</v>
      </c>
      <c r="E36" s="7" t="s">
        <v>9</v>
      </c>
      <c r="F36" s="7" t="s">
        <v>6</v>
      </c>
      <c r="G36" s="7">
        <v>110</v>
      </c>
      <c r="H36" s="19" t="s">
        <v>43</v>
      </c>
      <c r="I36" s="10">
        <f t="shared" si="2"/>
        <v>0</v>
      </c>
      <c r="J36" s="10">
        <f t="shared" si="2"/>
        <v>0</v>
      </c>
      <c r="K36" s="10">
        <f t="shared" si="2"/>
        <v>0</v>
      </c>
    </row>
    <row r="37" spans="1:16" ht="84" hidden="1" x14ac:dyDescent="0.25">
      <c r="A37" s="7" t="s">
        <v>39</v>
      </c>
      <c r="B37" s="7">
        <v>1</v>
      </c>
      <c r="C37" s="7" t="s">
        <v>40</v>
      </c>
      <c r="D37" s="7" t="s">
        <v>44</v>
      </c>
      <c r="E37" s="7" t="s">
        <v>9</v>
      </c>
      <c r="F37" s="7">
        <v>1000</v>
      </c>
      <c r="G37" s="7">
        <v>110</v>
      </c>
      <c r="H37" s="18" t="s">
        <v>45</v>
      </c>
      <c r="I37" s="10">
        <v>0</v>
      </c>
      <c r="J37" s="10">
        <v>0</v>
      </c>
      <c r="K37" s="10">
        <v>0</v>
      </c>
    </row>
    <row r="38" spans="1:16" ht="48" x14ac:dyDescent="0.25">
      <c r="A38" s="12" t="s">
        <v>77</v>
      </c>
      <c r="B38" s="12">
        <v>1</v>
      </c>
      <c r="C38" s="12">
        <v>11</v>
      </c>
      <c r="D38" s="12" t="s">
        <v>46</v>
      </c>
      <c r="E38" s="12" t="s">
        <v>4</v>
      </c>
      <c r="F38" s="12" t="s">
        <v>6</v>
      </c>
      <c r="G38" s="12">
        <v>120</v>
      </c>
      <c r="H38" s="24" t="s">
        <v>47</v>
      </c>
      <c r="I38" s="13">
        <f t="shared" ref="I38:K38" si="3">I39</f>
        <v>45.6</v>
      </c>
      <c r="J38" s="13">
        <f t="shared" si="3"/>
        <v>31.7</v>
      </c>
      <c r="K38" s="13">
        <f t="shared" si="3"/>
        <v>31.7</v>
      </c>
    </row>
    <row r="39" spans="1:16" ht="88.5" customHeight="1" x14ac:dyDescent="0.25">
      <c r="A39" s="7" t="s">
        <v>77</v>
      </c>
      <c r="B39" s="7" t="s">
        <v>15</v>
      </c>
      <c r="C39" s="7" t="s">
        <v>48</v>
      </c>
      <c r="D39" s="7" t="s">
        <v>49</v>
      </c>
      <c r="E39" s="7" t="s">
        <v>34</v>
      </c>
      <c r="F39" s="7" t="s">
        <v>6</v>
      </c>
      <c r="G39" s="7" t="s">
        <v>50</v>
      </c>
      <c r="H39" s="18" t="s">
        <v>51</v>
      </c>
      <c r="I39" s="10">
        <f>I40</f>
        <v>45.6</v>
      </c>
      <c r="J39" s="10">
        <f>J40</f>
        <v>31.7</v>
      </c>
      <c r="K39" s="10">
        <f>K40</f>
        <v>31.7</v>
      </c>
    </row>
    <row r="40" spans="1:16" ht="72" x14ac:dyDescent="0.25">
      <c r="A40" s="7" t="s">
        <v>77</v>
      </c>
      <c r="B40" s="7" t="s">
        <v>15</v>
      </c>
      <c r="C40" s="7" t="s">
        <v>48</v>
      </c>
      <c r="D40" s="7" t="s">
        <v>52</v>
      </c>
      <c r="E40" s="7" t="s">
        <v>34</v>
      </c>
      <c r="F40" s="7" t="s">
        <v>68</v>
      </c>
      <c r="G40" s="7" t="s">
        <v>50</v>
      </c>
      <c r="H40" s="18" t="s">
        <v>72</v>
      </c>
      <c r="I40" s="10">
        <v>45.6</v>
      </c>
      <c r="J40" s="10">
        <v>31.7</v>
      </c>
      <c r="K40" s="10">
        <v>31.7</v>
      </c>
    </row>
    <row r="41" spans="1:16" ht="27" x14ac:dyDescent="0.25">
      <c r="A41" s="16" t="s">
        <v>7</v>
      </c>
      <c r="B41" s="16" t="s">
        <v>15</v>
      </c>
      <c r="C41" s="16" t="s">
        <v>79</v>
      </c>
      <c r="D41" s="16" t="s">
        <v>5</v>
      </c>
      <c r="E41" s="16" t="s">
        <v>4</v>
      </c>
      <c r="F41" s="16" t="s">
        <v>6</v>
      </c>
      <c r="G41" s="16" t="s">
        <v>7</v>
      </c>
      <c r="H41" s="29" t="s">
        <v>81</v>
      </c>
      <c r="I41" s="13">
        <f>I43</f>
        <v>2</v>
      </c>
      <c r="J41" s="13">
        <f>J43</f>
        <v>2</v>
      </c>
      <c r="K41" s="13">
        <f>K43</f>
        <v>2</v>
      </c>
    </row>
    <row r="42" spans="1:16" ht="36" customHeight="1" x14ac:dyDescent="0.25">
      <c r="A42" s="7" t="s">
        <v>77</v>
      </c>
      <c r="B42" s="7" t="s">
        <v>15</v>
      </c>
      <c r="C42" s="7" t="s">
        <v>79</v>
      </c>
      <c r="D42" s="7" t="s">
        <v>83</v>
      </c>
      <c r="E42" s="7" t="s">
        <v>4</v>
      </c>
      <c r="F42" s="7" t="s">
        <v>6</v>
      </c>
      <c r="G42" s="7" t="s">
        <v>64</v>
      </c>
      <c r="H42" s="18" t="s">
        <v>82</v>
      </c>
      <c r="I42" s="10">
        <f>I43</f>
        <v>2</v>
      </c>
      <c r="J42" s="10">
        <f>J43</f>
        <v>2</v>
      </c>
      <c r="K42" s="10">
        <f>K43</f>
        <v>2</v>
      </c>
    </row>
    <row r="43" spans="1:16" ht="48" customHeight="1" x14ac:dyDescent="0.25">
      <c r="A43" s="7" t="s">
        <v>77</v>
      </c>
      <c r="B43" s="7" t="s">
        <v>15</v>
      </c>
      <c r="C43" s="7" t="s">
        <v>79</v>
      </c>
      <c r="D43" s="7" t="s">
        <v>80</v>
      </c>
      <c r="E43" s="7" t="s">
        <v>34</v>
      </c>
      <c r="F43" s="7" t="s">
        <v>6</v>
      </c>
      <c r="G43" s="7" t="s">
        <v>64</v>
      </c>
      <c r="H43" s="18" t="s">
        <v>84</v>
      </c>
      <c r="I43" s="10">
        <v>2</v>
      </c>
      <c r="J43" s="10">
        <v>2</v>
      </c>
      <c r="K43" s="10">
        <v>2</v>
      </c>
    </row>
    <row r="44" spans="1:16" x14ac:dyDescent="0.25">
      <c r="A44" s="7" t="s">
        <v>7</v>
      </c>
      <c r="B44" s="7">
        <v>2</v>
      </c>
      <c r="C44" s="7" t="s">
        <v>4</v>
      </c>
      <c r="D44" s="7" t="s">
        <v>5</v>
      </c>
      <c r="E44" s="7" t="s">
        <v>4</v>
      </c>
      <c r="F44" s="7" t="s">
        <v>6</v>
      </c>
      <c r="G44" s="7" t="s">
        <v>7</v>
      </c>
      <c r="H44" s="25" t="s">
        <v>53</v>
      </c>
      <c r="I44" s="8">
        <f>I45</f>
        <v>12108.199999999999</v>
      </c>
      <c r="J44" s="8">
        <f>J46+J49+J51+J70</f>
        <v>5764.6</v>
      </c>
      <c r="K44" s="8">
        <f>K45</f>
        <v>5084.6000000000004</v>
      </c>
    </row>
    <row r="45" spans="1:16" ht="24" x14ac:dyDescent="0.25">
      <c r="A45" s="16" t="s">
        <v>7</v>
      </c>
      <c r="B45" s="16">
        <v>2</v>
      </c>
      <c r="C45" s="16" t="s">
        <v>54</v>
      </c>
      <c r="D45" s="16" t="s">
        <v>5</v>
      </c>
      <c r="E45" s="16" t="s">
        <v>4</v>
      </c>
      <c r="F45" s="16" t="s">
        <v>6</v>
      </c>
      <c r="G45" s="16" t="s">
        <v>7</v>
      </c>
      <c r="H45" s="26" t="s">
        <v>55</v>
      </c>
      <c r="I45" s="17">
        <f>I46+I48+I53+I72</f>
        <v>12108.199999999999</v>
      </c>
      <c r="J45" s="17">
        <f>J46+J48+J53</f>
        <v>5764.6</v>
      </c>
      <c r="K45" s="17">
        <f>K46+K48+K53</f>
        <v>5084.6000000000004</v>
      </c>
    </row>
    <row r="46" spans="1:16" ht="33.75" customHeight="1" x14ac:dyDescent="0.25">
      <c r="A46" s="9" t="s">
        <v>77</v>
      </c>
      <c r="B46" s="9">
        <v>2</v>
      </c>
      <c r="C46" s="9" t="s">
        <v>54</v>
      </c>
      <c r="D46" s="9" t="s">
        <v>87</v>
      </c>
      <c r="E46" s="9" t="s">
        <v>4</v>
      </c>
      <c r="F46" s="9" t="s">
        <v>6</v>
      </c>
      <c r="G46" s="9">
        <v>151</v>
      </c>
      <c r="H46" s="20" t="s">
        <v>56</v>
      </c>
      <c r="I46" s="10">
        <f>I47</f>
        <v>3890.2</v>
      </c>
      <c r="J46" s="10">
        <f>J47</f>
        <v>3060.3</v>
      </c>
      <c r="K46" s="10">
        <f>K47</f>
        <v>3060.3</v>
      </c>
    </row>
    <row r="47" spans="1:16" ht="26.25" customHeight="1" x14ac:dyDescent="0.25">
      <c r="A47" s="7" t="s">
        <v>77</v>
      </c>
      <c r="B47" s="7">
        <v>2</v>
      </c>
      <c r="C47" s="7" t="s">
        <v>54</v>
      </c>
      <c r="D47" s="7" t="s">
        <v>87</v>
      </c>
      <c r="E47" s="7">
        <v>10</v>
      </c>
      <c r="F47" s="7" t="s">
        <v>6</v>
      </c>
      <c r="G47" s="7">
        <v>151</v>
      </c>
      <c r="H47" s="18" t="s">
        <v>73</v>
      </c>
      <c r="I47" s="10">
        <v>3890.2</v>
      </c>
      <c r="J47" s="10">
        <v>3060.3</v>
      </c>
      <c r="K47" s="10">
        <v>3060.3</v>
      </c>
      <c r="P47" s="31"/>
    </row>
    <row r="48" spans="1:16" hidden="1" x14ac:dyDescent="0.25">
      <c r="A48" s="16" t="s">
        <v>77</v>
      </c>
      <c r="B48" s="16">
        <v>2</v>
      </c>
      <c r="C48" s="16" t="s">
        <v>54</v>
      </c>
      <c r="D48" s="16" t="s">
        <v>94</v>
      </c>
      <c r="E48" s="16" t="s">
        <v>4</v>
      </c>
      <c r="F48" s="16" t="s">
        <v>6</v>
      </c>
      <c r="G48" s="16">
        <v>151</v>
      </c>
      <c r="H48" s="27" t="s">
        <v>93</v>
      </c>
      <c r="I48" s="13">
        <f>I49+I51</f>
        <v>305.7</v>
      </c>
      <c r="J48" s="13">
        <f>J49+J51</f>
        <v>284.89999999999998</v>
      </c>
      <c r="K48" s="13">
        <f>K49+K51</f>
        <v>296.89999999999998</v>
      </c>
      <c r="L48" t="s">
        <v>98</v>
      </c>
      <c r="P48" s="31"/>
    </row>
    <row r="49" spans="1:16" ht="72" x14ac:dyDescent="0.25">
      <c r="A49" s="14" t="s">
        <v>77</v>
      </c>
      <c r="B49" s="14">
        <v>2</v>
      </c>
      <c r="C49" s="14" t="s">
        <v>54</v>
      </c>
      <c r="D49" s="14" t="s">
        <v>90</v>
      </c>
      <c r="E49" s="14" t="s">
        <v>4</v>
      </c>
      <c r="F49" s="14" t="s">
        <v>6</v>
      </c>
      <c r="G49" s="14">
        <v>151</v>
      </c>
      <c r="H49" s="18" t="s">
        <v>99</v>
      </c>
      <c r="I49" s="15">
        <f>I50</f>
        <v>10.9</v>
      </c>
      <c r="J49" s="15">
        <f>J50</f>
        <v>10</v>
      </c>
      <c r="K49" s="15">
        <f>K50</f>
        <v>10</v>
      </c>
      <c r="P49" s="32"/>
    </row>
    <row r="50" spans="1:16" ht="43.5" customHeight="1" x14ac:dyDescent="0.25">
      <c r="A50" s="7" t="s">
        <v>77</v>
      </c>
      <c r="B50" s="7">
        <v>2</v>
      </c>
      <c r="C50" s="7" t="s">
        <v>54</v>
      </c>
      <c r="D50" s="7" t="s">
        <v>90</v>
      </c>
      <c r="E50" s="7">
        <v>10</v>
      </c>
      <c r="F50" s="7" t="s">
        <v>57</v>
      </c>
      <c r="G50" s="7">
        <v>151</v>
      </c>
      <c r="H50" s="19" t="s">
        <v>100</v>
      </c>
      <c r="I50" s="10">
        <v>10.9</v>
      </c>
      <c r="J50" s="10">
        <v>10</v>
      </c>
      <c r="K50" s="10">
        <v>10</v>
      </c>
      <c r="P50" s="32"/>
    </row>
    <row r="51" spans="1:16" ht="48" x14ac:dyDescent="0.25">
      <c r="A51" s="14" t="s">
        <v>77</v>
      </c>
      <c r="B51" s="14">
        <v>2</v>
      </c>
      <c r="C51" s="14" t="s">
        <v>54</v>
      </c>
      <c r="D51" s="14" t="s">
        <v>88</v>
      </c>
      <c r="E51" s="14" t="s">
        <v>4</v>
      </c>
      <c r="F51" s="14" t="s">
        <v>6</v>
      </c>
      <c r="G51" s="14">
        <v>151</v>
      </c>
      <c r="H51" s="19" t="s">
        <v>89</v>
      </c>
      <c r="I51" s="15">
        <f>I52</f>
        <v>294.8</v>
      </c>
      <c r="J51" s="15">
        <f>J52</f>
        <v>274.89999999999998</v>
      </c>
      <c r="K51" s="15">
        <f>K52</f>
        <v>286.89999999999998</v>
      </c>
      <c r="P51" s="32"/>
    </row>
    <row r="52" spans="1:16" ht="48" customHeight="1" x14ac:dyDescent="0.25">
      <c r="A52" s="7" t="s">
        <v>77</v>
      </c>
      <c r="B52" s="7">
        <v>2</v>
      </c>
      <c r="C52" s="7" t="s">
        <v>54</v>
      </c>
      <c r="D52" s="14" t="s">
        <v>88</v>
      </c>
      <c r="E52" s="7" t="s">
        <v>34</v>
      </c>
      <c r="F52" s="7" t="s">
        <v>6</v>
      </c>
      <c r="G52" s="7">
        <v>151</v>
      </c>
      <c r="H52" s="19" t="s">
        <v>74</v>
      </c>
      <c r="I52" s="10">
        <v>294.8</v>
      </c>
      <c r="J52" s="10">
        <v>274.89999999999998</v>
      </c>
      <c r="K52" s="10">
        <v>286.89999999999998</v>
      </c>
      <c r="P52" s="33"/>
    </row>
    <row r="53" spans="1:16" x14ac:dyDescent="0.25">
      <c r="A53" s="11" t="s">
        <v>7</v>
      </c>
      <c r="B53" s="11">
        <v>2</v>
      </c>
      <c r="C53" s="11" t="s">
        <v>54</v>
      </c>
      <c r="D53" s="11" t="s">
        <v>5</v>
      </c>
      <c r="E53" s="11" t="s">
        <v>4</v>
      </c>
      <c r="F53" s="11" t="s">
        <v>6</v>
      </c>
      <c r="G53" s="11">
        <v>151</v>
      </c>
      <c r="H53" s="28" t="s">
        <v>58</v>
      </c>
      <c r="I53" s="8">
        <f>I54</f>
        <v>7702.2999999999993</v>
      </c>
      <c r="J53" s="8">
        <f>J70</f>
        <v>2419.4</v>
      </c>
      <c r="K53" s="8">
        <f>K54</f>
        <v>1727.4</v>
      </c>
    </row>
    <row r="54" spans="1:16" ht="24" x14ac:dyDescent="0.25">
      <c r="A54" s="16" t="s">
        <v>77</v>
      </c>
      <c r="B54" s="16">
        <v>2</v>
      </c>
      <c r="C54" s="16" t="s">
        <v>54</v>
      </c>
      <c r="D54" s="16" t="s">
        <v>91</v>
      </c>
      <c r="E54" s="16" t="s">
        <v>4</v>
      </c>
      <c r="F54" s="16" t="s">
        <v>6</v>
      </c>
      <c r="G54" s="16">
        <v>151</v>
      </c>
      <c r="H54" s="26" t="s">
        <v>60</v>
      </c>
      <c r="I54" s="13">
        <f>I59+I60+I61+I62+I63+I66+I67+I68+I69+I70+I71+I72-I72+I71+I57+I58+I64+I65</f>
        <v>7702.2999999999993</v>
      </c>
      <c r="J54" s="13">
        <v>2419.4</v>
      </c>
      <c r="K54" s="13">
        <f>K70</f>
        <v>1727.4</v>
      </c>
    </row>
    <row r="55" spans="1:16" ht="165.75" hidden="1" x14ac:dyDescent="0.25">
      <c r="A55" s="14" t="s">
        <v>77</v>
      </c>
      <c r="B55" s="14" t="s">
        <v>61</v>
      </c>
      <c r="C55" s="14" t="s">
        <v>54</v>
      </c>
      <c r="D55" s="14" t="s">
        <v>59</v>
      </c>
      <c r="E55" s="14" t="s">
        <v>34</v>
      </c>
      <c r="F55" s="14" t="s">
        <v>78</v>
      </c>
      <c r="G55" s="14" t="s">
        <v>62</v>
      </c>
      <c r="H55" s="30" t="s">
        <v>85</v>
      </c>
      <c r="I55" s="15"/>
      <c r="J55" s="15">
        <v>0</v>
      </c>
      <c r="K55" s="15">
        <v>0</v>
      </c>
    </row>
    <row r="56" spans="1:16" ht="120" hidden="1" x14ac:dyDescent="0.25">
      <c r="A56" s="7" t="s">
        <v>77</v>
      </c>
      <c r="B56" s="7" t="s">
        <v>61</v>
      </c>
      <c r="C56" s="7" t="s">
        <v>54</v>
      </c>
      <c r="D56" s="7" t="s">
        <v>59</v>
      </c>
      <c r="E56" s="7" t="s">
        <v>34</v>
      </c>
      <c r="F56" s="7" t="s">
        <v>75</v>
      </c>
      <c r="G56" s="7" t="s">
        <v>62</v>
      </c>
      <c r="H56" s="18" t="s">
        <v>76</v>
      </c>
      <c r="I56" s="10"/>
      <c r="J56" s="10">
        <v>0</v>
      </c>
      <c r="K56" s="10">
        <v>0</v>
      </c>
    </row>
    <row r="57" spans="1:16" s="38" customFormat="1" ht="120.75" customHeight="1" x14ac:dyDescent="0.25">
      <c r="A57" s="39" t="s">
        <v>77</v>
      </c>
      <c r="B57" s="39" t="s">
        <v>61</v>
      </c>
      <c r="C57" s="39" t="s">
        <v>54</v>
      </c>
      <c r="D57" s="39" t="s">
        <v>91</v>
      </c>
      <c r="E57" s="39" t="s">
        <v>34</v>
      </c>
      <c r="F57" s="39" t="s">
        <v>138</v>
      </c>
      <c r="G57" s="39" t="s">
        <v>62</v>
      </c>
      <c r="H57" s="18" t="s">
        <v>139</v>
      </c>
      <c r="I57" s="40">
        <v>8.1999999999999993</v>
      </c>
      <c r="J57" s="40"/>
      <c r="K57" s="40"/>
    </row>
    <row r="58" spans="1:16" s="38" customFormat="1" ht="107.25" customHeight="1" x14ac:dyDescent="0.25">
      <c r="A58" s="39" t="s">
        <v>77</v>
      </c>
      <c r="B58" s="39" t="s">
        <v>61</v>
      </c>
      <c r="C58" s="39" t="s">
        <v>54</v>
      </c>
      <c r="D58" s="39" t="s">
        <v>91</v>
      </c>
      <c r="E58" s="39" t="s">
        <v>34</v>
      </c>
      <c r="F58" s="39" t="s">
        <v>140</v>
      </c>
      <c r="G58" s="39" t="s">
        <v>62</v>
      </c>
      <c r="H58" s="18" t="s">
        <v>141</v>
      </c>
      <c r="I58" s="40">
        <v>182.7</v>
      </c>
      <c r="J58" s="40"/>
      <c r="K58" s="40"/>
    </row>
    <row r="59" spans="1:16" s="38" customFormat="1" ht="109.5" customHeight="1" x14ac:dyDescent="0.25">
      <c r="A59" s="39" t="s">
        <v>77</v>
      </c>
      <c r="B59" s="39" t="s">
        <v>61</v>
      </c>
      <c r="C59" s="39" t="s">
        <v>54</v>
      </c>
      <c r="D59" s="39" t="s">
        <v>91</v>
      </c>
      <c r="E59" s="39" t="s">
        <v>34</v>
      </c>
      <c r="F59" s="39" t="s">
        <v>108</v>
      </c>
      <c r="G59" s="39" t="s">
        <v>62</v>
      </c>
      <c r="H59" s="18" t="s">
        <v>109</v>
      </c>
      <c r="I59" s="40">
        <v>171.7</v>
      </c>
      <c r="J59" s="40"/>
      <c r="K59" s="40"/>
    </row>
    <row r="60" spans="1:16" s="38" customFormat="1" ht="159" customHeight="1" x14ac:dyDescent="0.25">
      <c r="A60" s="39" t="s">
        <v>77</v>
      </c>
      <c r="B60" s="39" t="s">
        <v>61</v>
      </c>
      <c r="C60" s="39" t="s">
        <v>54</v>
      </c>
      <c r="D60" s="39" t="s">
        <v>91</v>
      </c>
      <c r="E60" s="39" t="s">
        <v>34</v>
      </c>
      <c r="F60" s="39" t="s">
        <v>110</v>
      </c>
      <c r="G60" s="39" t="s">
        <v>62</v>
      </c>
      <c r="H60" s="18" t="s">
        <v>111</v>
      </c>
      <c r="I60" s="40">
        <v>493</v>
      </c>
      <c r="J60" s="40"/>
      <c r="K60" s="40"/>
    </row>
    <row r="61" spans="1:16" s="38" customFormat="1" ht="135" customHeight="1" x14ac:dyDescent="0.25">
      <c r="A61" s="39" t="s">
        <v>77</v>
      </c>
      <c r="B61" s="39" t="s">
        <v>61</v>
      </c>
      <c r="C61" s="39" t="s">
        <v>54</v>
      </c>
      <c r="D61" s="39" t="s">
        <v>91</v>
      </c>
      <c r="E61" s="39" t="s">
        <v>34</v>
      </c>
      <c r="F61" s="39" t="s">
        <v>120</v>
      </c>
      <c r="G61" s="39" t="s">
        <v>62</v>
      </c>
      <c r="H61" s="43" t="s">
        <v>121</v>
      </c>
      <c r="I61" s="40">
        <v>70.599999999999994</v>
      </c>
      <c r="J61" s="40"/>
      <c r="K61" s="40"/>
    </row>
    <row r="62" spans="1:16" s="38" customFormat="1" ht="144.75" customHeight="1" thickBot="1" x14ac:dyDescent="0.3">
      <c r="A62" s="39" t="s">
        <v>77</v>
      </c>
      <c r="B62" s="39" t="s">
        <v>61</v>
      </c>
      <c r="C62" s="39" t="s">
        <v>54</v>
      </c>
      <c r="D62" s="39" t="s">
        <v>91</v>
      </c>
      <c r="E62" s="39" t="s">
        <v>34</v>
      </c>
      <c r="F62" s="39" t="s">
        <v>112</v>
      </c>
      <c r="G62" s="39" t="s">
        <v>62</v>
      </c>
      <c r="H62" s="42" t="s">
        <v>113</v>
      </c>
      <c r="I62" s="40">
        <v>223.2</v>
      </c>
      <c r="J62" s="40"/>
      <c r="K62" s="40"/>
    </row>
    <row r="63" spans="1:16" s="38" customFormat="1" ht="134.25" customHeight="1" x14ac:dyDescent="0.25">
      <c r="A63" s="39" t="s">
        <v>77</v>
      </c>
      <c r="B63" s="39" t="s">
        <v>61</v>
      </c>
      <c r="C63" s="39" t="s">
        <v>54</v>
      </c>
      <c r="D63" s="39" t="s">
        <v>91</v>
      </c>
      <c r="E63" s="39" t="s">
        <v>34</v>
      </c>
      <c r="F63" s="39" t="s">
        <v>122</v>
      </c>
      <c r="G63" s="39" t="s">
        <v>62</v>
      </c>
      <c r="H63" s="44" t="s">
        <v>123</v>
      </c>
      <c r="I63" s="40">
        <v>300</v>
      </c>
      <c r="J63" s="40"/>
      <c r="K63" s="40"/>
    </row>
    <row r="64" spans="1:16" s="38" customFormat="1" ht="97.5" customHeight="1" x14ac:dyDescent="0.25">
      <c r="A64" s="59" t="s">
        <v>77</v>
      </c>
      <c r="B64" s="39" t="s">
        <v>61</v>
      </c>
      <c r="C64" s="39" t="s">
        <v>54</v>
      </c>
      <c r="D64" s="39" t="s">
        <v>91</v>
      </c>
      <c r="E64" s="39" t="s">
        <v>34</v>
      </c>
      <c r="F64" s="39" t="s">
        <v>142</v>
      </c>
      <c r="G64" s="39" t="s">
        <v>62</v>
      </c>
      <c r="H64" s="44" t="s">
        <v>144</v>
      </c>
      <c r="I64" s="40">
        <v>270.3</v>
      </c>
      <c r="J64" s="40"/>
      <c r="K64" s="40"/>
    </row>
    <row r="65" spans="1:11" s="38" customFormat="1" ht="144" customHeight="1" x14ac:dyDescent="0.25">
      <c r="A65" s="59" t="s">
        <v>77</v>
      </c>
      <c r="B65" s="39" t="s">
        <v>61</v>
      </c>
      <c r="C65" s="39" t="s">
        <v>54</v>
      </c>
      <c r="D65" s="39" t="s">
        <v>91</v>
      </c>
      <c r="E65" s="39" t="s">
        <v>34</v>
      </c>
      <c r="F65" s="39" t="s">
        <v>143</v>
      </c>
      <c r="G65" s="39" t="s">
        <v>62</v>
      </c>
      <c r="H65" s="44" t="s">
        <v>145</v>
      </c>
      <c r="I65" s="40">
        <v>96.2</v>
      </c>
      <c r="J65" s="40"/>
      <c r="K65" s="40"/>
    </row>
    <row r="66" spans="1:11" s="35" customFormat="1" ht="141" customHeight="1" x14ac:dyDescent="0.25">
      <c r="A66" s="45">
        <v>810</v>
      </c>
      <c r="B66" s="36" t="s">
        <v>61</v>
      </c>
      <c r="C66" s="36" t="s">
        <v>54</v>
      </c>
      <c r="D66" s="36" t="s">
        <v>91</v>
      </c>
      <c r="E66" s="36" t="s">
        <v>34</v>
      </c>
      <c r="F66" s="36" t="s">
        <v>75</v>
      </c>
      <c r="G66" s="36" t="s">
        <v>62</v>
      </c>
      <c r="H66" s="41" t="s">
        <v>105</v>
      </c>
      <c r="I66" s="37">
        <v>34.799999999999997</v>
      </c>
      <c r="J66" s="37">
        <v>0</v>
      </c>
      <c r="K66" s="37">
        <v>0</v>
      </c>
    </row>
    <row r="67" spans="1:11" s="38" customFormat="1" ht="133.5" customHeight="1" x14ac:dyDescent="0.25">
      <c r="A67" s="39" t="s">
        <v>77</v>
      </c>
      <c r="B67" s="39" t="s">
        <v>61</v>
      </c>
      <c r="C67" s="39" t="s">
        <v>54</v>
      </c>
      <c r="D67" s="39" t="s">
        <v>91</v>
      </c>
      <c r="E67" s="39" t="s">
        <v>34</v>
      </c>
      <c r="F67" s="39" t="s">
        <v>101</v>
      </c>
      <c r="G67" s="39" t="s">
        <v>62</v>
      </c>
      <c r="H67" s="41" t="s">
        <v>106</v>
      </c>
      <c r="I67" s="40">
        <v>405.3</v>
      </c>
      <c r="J67" s="40">
        <v>0</v>
      </c>
      <c r="K67" s="40">
        <v>0</v>
      </c>
    </row>
    <row r="68" spans="1:11" s="38" customFormat="1" ht="133.5" customHeight="1" x14ac:dyDescent="0.25">
      <c r="A68" s="39" t="s">
        <v>77</v>
      </c>
      <c r="B68" s="39" t="s">
        <v>61</v>
      </c>
      <c r="C68" s="39" t="s">
        <v>54</v>
      </c>
      <c r="D68" s="39" t="s">
        <v>91</v>
      </c>
      <c r="E68" s="39" t="s">
        <v>34</v>
      </c>
      <c r="F68" s="39" t="s">
        <v>128</v>
      </c>
      <c r="G68" s="39" t="s">
        <v>62</v>
      </c>
      <c r="H68" s="47" t="s">
        <v>129</v>
      </c>
      <c r="I68" s="40">
        <v>100</v>
      </c>
      <c r="J68" s="40"/>
      <c r="K68" s="40"/>
    </row>
    <row r="69" spans="1:11" s="38" customFormat="1" ht="124.5" customHeight="1" x14ac:dyDescent="0.25">
      <c r="A69" s="39" t="s">
        <v>77</v>
      </c>
      <c r="B69" s="39" t="s">
        <v>61</v>
      </c>
      <c r="C69" s="39" t="s">
        <v>54</v>
      </c>
      <c r="D69" s="39" t="s">
        <v>91</v>
      </c>
      <c r="E69" s="39" t="s">
        <v>34</v>
      </c>
      <c r="F69" s="39" t="s">
        <v>125</v>
      </c>
      <c r="G69" s="39" t="s">
        <v>62</v>
      </c>
      <c r="H69" s="46" t="s">
        <v>124</v>
      </c>
      <c r="I69" s="40">
        <v>90</v>
      </c>
      <c r="J69" s="40"/>
      <c r="K69" s="40"/>
    </row>
    <row r="70" spans="1:11" ht="134.25" customHeight="1" x14ac:dyDescent="0.25">
      <c r="A70" s="34" t="s">
        <v>77</v>
      </c>
      <c r="B70" s="7" t="s">
        <v>61</v>
      </c>
      <c r="C70" s="7" t="s">
        <v>54</v>
      </c>
      <c r="D70" s="7" t="s">
        <v>91</v>
      </c>
      <c r="E70" s="7" t="s">
        <v>34</v>
      </c>
      <c r="F70" s="7" t="s">
        <v>67</v>
      </c>
      <c r="G70" s="7" t="s">
        <v>62</v>
      </c>
      <c r="H70" s="18" t="s">
        <v>92</v>
      </c>
      <c r="I70" s="10">
        <f>4142.7+1096.2+1.8</f>
        <v>5240.7</v>
      </c>
      <c r="J70" s="10">
        <v>2419.4</v>
      </c>
      <c r="K70" s="10">
        <v>1727.4</v>
      </c>
    </row>
    <row r="71" spans="1:11" s="38" customFormat="1" ht="122.25" customHeight="1" x14ac:dyDescent="0.25">
      <c r="A71" s="48" t="s">
        <v>77</v>
      </c>
      <c r="B71" s="48" t="s">
        <v>61</v>
      </c>
      <c r="C71" s="48" t="s">
        <v>54</v>
      </c>
      <c r="D71" s="48" t="s">
        <v>91</v>
      </c>
      <c r="E71" s="48" t="s">
        <v>34</v>
      </c>
      <c r="F71" s="48" t="s">
        <v>126</v>
      </c>
      <c r="G71" s="48" t="s">
        <v>62</v>
      </c>
      <c r="H71" s="46" t="s">
        <v>127</v>
      </c>
      <c r="I71" s="49">
        <v>7.8</v>
      </c>
      <c r="J71" s="49"/>
      <c r="K71" s="49"/>
    </row>
    <row r="72" spans="1:11" s="52" customFormat="1" ht="23.25" customHeight="1" x14ac:dyDescent="0.25">
      <c r="A72" s="16" t="s">
        <v>77</v>
      </c>
      <c r="B72" s="16" t="s">
        <v>61</v>
      </c>
      <c r="C72" s="16" t="s">
        <v>130</v>
      </c>
      <c r="D72" s="16" t="s">
        <v>5</v>
      </c>
      <c r="E72" s="16" t="s">
        <v>4</v>
      </c>
      <c r="F72" s="16" t="s">
        <v>6</v>
      </c>
      <c r="G72" s="16" t="s">
        <v>131</v>
      </c>
      <c r="H72" s="51" t="s">
        <v>132</v>
      </c>
      <c r="I72" s="13">
        <f>I74</f>
        <v>210</v>
      </c>
      <c r="J72" s="13"/>
      <c r="K72" s="13"/>
    </row>
    <row r="73" spans="1:11" s="38" customFormat="1" ht="24.75" customHeight="1" x14ac:dyDescent="0.25">
      <c r="A73" s="39" t="s">
        <v>77</v>
      </c>
      <c r="B73" s="39" t="s">
        <v>61</v>
      </c>
      <c r="C73" s="39" t="s">
        <v>130</v>
      </c>
      <c r="D73" s="39" t="s">
        <v>46</v>
      </c>
      <c r="E73" s="39" t="s">
        <v>34</v>
      </c>
      <c r="F73" s="39" t="s">
        <v>6</v>
      </c>
      <c r="G73" s="39" t="s">
        <v>131</v>
      </c>
      <c r="H73" s="50" t="s">
        <v>133</v>
      </c>
      <c r="I73" s="40">
        <v>210</v>
      </c>
      <c r="J73" s="40"/>
      <c r="K73" s="40"/>
    </row>
    <row r="74" spans="1:11" s="38" customFormat="1" ht="24.75" customHeight="1" x14ac:dyDescent="0.25">
      <c r="A74" s="39" t="s">
        <v>77</v>
      </c>
      <c r="B74" s="39" t="s">
        <v>61</v>
      </c>
      <c r="C74" s="39" t="s">
        <v>130</v>
      </c>
      <c r="D74" s="39" t="s">
        <v>49</v>
      </c>
      <c r="E74" s="39" t="s">
        <v>34</v>
      </c>
      <c r="F74" s="39" t="s">
        <v>6</v>
      </c>
      <c r="G74" s="39" t="s">
        <v>135</v>
      </c>
      <c r="H74" s="50" t="s">
        <v>134</v>
      </c>
      <c r="I74" s="40">
        <v>210</v>
      </c>
      <c r="J74" s="40"/>
      <c r="K74" s="40"/>
    </row>
    <row r="75" spans="1:11" x14ac:dyDescent="0.25">
      <c r="A75" s="7"/>
      <c r="B75" s="7"/>
      <c r="C75" s="7"/>
      <c r="D75" s="7"/>
      <c r="E75" s="7"/>
      <c r="F75" s="7"/>
      <c r="G75" s="7"/>
      <c r="H75" s="28" t="s">
        <v>63</v>
      </c>
      <c r="I75" s="8">
        <f>I12+I44</f>
        <v>16541.3</v>
      </c>
      <c r="J75" s="8">
        <f>J12+J44</f>
        <v>10012.1</v>
      </c>
      <c r="K75" s="8">
        <f>K12+K44</f>
        <v>9359</v>
      </c>
    </row>
  </sheetData>
  <mergeCells count="10">
    <mergeCell ref="H2:K2"/>
    <mergeCell ref="A8:K8"/>
    <mergeCell ref="A10:G11"/>
    <mergeCell ref="H10:H11"/>
    <mergeCell ref="I10:K10"/>
    <mergeCell ref="H3:K3"/>
    <mergeCell ref="H4:K4"/>
    <mergeCell ref="H5:K5"/>
    <mergeCell ref="H6:K6"/>
    <mergeCell ref="H7:K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2018-11-07T03:11:40Z</dcterms:modified>
</cp:coreProperties>
</file>